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tables/table6.xml" ContentType="application/vnd.openxmlformats-officedocument.spreadsheetml.table+xml"/>
  <Override PartName="/xl/worksheets/sheet7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8.xml" ContentType="application/vnd.openxmlformats-officedocument.spreadsheetml.worksheet+xml"/>
  <Override PartName="/xl/drawings/drawing2.xml" ContentType="application/vnd.openxmlformats-officedocument.drawing+xml"/>
  <Override PartName="/xl/drawings/charts/chart2.xml" ContentType="application/vnd.openxmlformats-officedocument.drawingml.chart+xml"/>
  <Override PartName="/xl/drawings/charts/chart3.xml" ContentType="application/vnd.openxmlformats-officedocument.drawingml.chart+xml"/>
  <Override PartName="/xl/worksheets/sheet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32f0e9a8d64f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الرئيسية" sheetId="1" r:id="R0d8ca382473d441d"/>
    <x:sheet xmlns:r="http://schemas.openxmlformats.org/officeDocument/2006/relationships" name="الإعداد" sheetId="2" r:id="R1dcb65c90c7e49cc"/>
    <x:sheet xmlns:r="http://schemas.openxmlformats.org/officeDocument/2006/relationships" name="المرشحون" sheetId="3" r:id="Re16d37c1a337445a"/>
    <x:sheet xmlns:r="http://schemas.openxmlformats.org/officeDocument/2006/relationships" name="المقابلات" sheetId="4" r:id="Re860c1e4428c45a8"/>
    <x:sheet xmlns:r="http://schemas.openxmlformats.org/officeDocument/2006/relationships" name="التقييمات" sheetId="5" r:id="R83e0d94dc32d4b6e"/>
    <x:sheet xmlns:r="http://schemas.openxmlformats.org/officeDocument/2006/relationships" name="العروض" sheetId="6" r:id="R0afe5f28ca3d40d1"/>
    <x:sheet xmlns:r="http://schemas.openxmlformats.org/officeDocument/2006/relationships" name="مسار التوظيف" sheetId="7" r:id="Re07e7c71d7054bb9"/>
    <x:sheet xmlns:r="http://schemas.openxmlformats.org/officeDocument/2006/relationships" name="لوحة التحكم" sheetId="8" r:id="R55aa050d59544b77"/>
    <x:sheet xmlns:r="http://schemas.openxmlformats.org/officeDocument/2006/relationships" name="التدقيق" sheetId="9" r:id="Ra43f74cf4e53471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yyyy-mm-dd"/>
    <x:numFmt numFmtId="201" formatCode="#,##0;[Red](#,##0);-"/>
    <x:numFmt numFmtId="202" formatCode="0%;[Red](0%);-"/>
    <x:numFmt numFmtId="203" formatCode="#,##0.0;[Red](#,##0.0);-"/>
    <x:numFmt numFmtId="204" formatCode=";;;"/>
    <x:numFmt numFmtId="205" formatCode="mmm yyyy"/>
  </x:numFmts>
  <x:fonts count="13">
    <x:font>
      <x:sz val="11"/>
      <x:name val="Carlito"/>
    </x:font>
    <x:font>
      <x:sz val="9"/>
      <x:color rgb="FF26332F"/>
      <x:name val="Arial"/>
    </x:font>
    <x:font>
      <x:b/>
      <x:sz val="8"/>
      <x:color rgb="FFFFFFFF"/>
      <x:name val="Arial"/>
    </x:font>
    <x:font>
      <x:b/>
      <x:sz val="15"/>
      <x:color rgb="FF0B2B24"/>
      <x:name val="Arial"/>
    </x:font>
    <x:font>
      <x:i/>
      <x:sz val="9"/>
      <x:color rgb="FF65736D"/>
      <x:name val="Arial"/>
    </x:font>
    <x:font>
      <x:b/>
      <x:sz val="9"/>
      <x:color rgb="FFFFFFFF"/>
      <x:name val="Arial"/>
    </x:font>
    <x:font>
      <x:b/>
      <x:sz val="9"/>
      <x:color rgb="FF0B2B24"/>
      <x:name val="Arial"/>
    </x:font>
    <x:font>
      <x:b/>
      <x:sz val="9"/>
      <x:color rgb="FF6F4B13"/>
      <x:name val="Arial"/>
    </x:font>
    <x:font>
      <x:b/>
      <x:sz val="8"/>
      <x:color rgb="FF65736D"/>
      <x:name val="Arial"/>
    </x:font>
    <x:font>
      <x:b/>
      <x:sz val="9"/>
      <x:color rgb="FF1F6B55"/>
      <x:name val="Arial"/>
    </x:font>
    <x:font>
      <x:b/>
      <x:sz val="9"/>
      <x:color rgb="FFB88935"/>
      <x:name val="Arial"/>
    </x:font>
    <x:font>
      <x:b/>
      <x:sz val="9"/>
      <x:color rgb="FF123B32"/>
      <x:name val="Arial"/>
    </x:font>
    <x:font>
      <x:b/>
      <x:sz val="9"/>
      <x:color rgb="FFB64B4B"/>
      <x:name val="Arial"/>
    </x:font>
  </x:fonts>
  <x:fills count="13">
    <x:fill>
      <x:patternFill patternType="none"/>
    </x:fill>
    <x:fill>
      <x:patternFill patternType="gray125"/>
    </x:fill>
    <x:fill>
      <x:patternFill patternType="solid">
        <x:fgColor rgb="FFFFFEFA"/>
      </x:patternFill>
    </x:fill>
    <x:fill>
      <x:patternFill patternType="solid">
        <x:fgColor rgb="FF1F6B55"/>
      </x:patternFill>
    </x:fill>
    <x:fill>
      <x:patternFill patternType="solid">
        <x:fgColor rgb="FF0B2B24"/>
      </x:patternFill>
    </x:fill>
    <x:fill>
      <x:patternFill patternType="solid">
        <x:fgColor rgb="FFF7F3EA"/>
      </x:patternFill>
    </x:fill>
    <x:fill>
      <x:patternFill patternType="solid">
        <x:fgColor rgb="FF123B32"/>
      </x:patternFill>
    </x:fill>
    <x:fill>
      <x:patternFill patternType="solid">
        <x:fgColor rgb="FFEEE6D7"/>
      </x:patternFill>
    </x:fill>
    <x:fill>
      <x:patternFill patternType="solid">
        <x:fgColor rgb="FFFFF4CF"/>
      </x:patternFill>
    </x:fill>
    <x:fill>
      <x:patternFill patternType="solid">
        <x:fgColor rgb="FFFFF0D6"/>
      </x:patternFill>
    </x:fill>
    <x:fill>
      <x:patternFill patternType="solid">
        <x:fgColor rgb="FFEEF3F0"/>
      </x:patternFill>
    </x:fill>
    <x:fill>
      <x:patternFill patternType="solid">
        <x:fgColor rgb="FFE8F2ED"/>
      </x:patternFill>
    </x:fill>
    <x:fill>
      <x:patternFill patternType="solid">
        <x:fgColor rgb="FFF9E4E1"/>
      </x:patternFill>
    </x:fill>
  </x:fills>
  <x:borders count="45">
    <x:border>
      <x:left/>
      <x:right/>
      <x:top/>
      <x:bottom/>
      <x:diagonal/>
    </x:border>
    <x:border>
      <x:left/>
      <x:right/>
      <x:top/>
      <x:bottom style="thin">
        <x:color rgb="FF1F6B55"/>
      </x:bottom>
      <x:diagonal/>
    </x:border>
    <x:border>
      <x:left style="thin">
        <x:color rgb="FF123B32"/>
      </x:left>
      <x:right/>
      <x:top style="thin">
        <x:color rgb="FF123B32"/>
      </x:top>
      <x:bottom style="thin">
        <x:color rgb="FF123B32"/>
      </x:bottom>
      <x:diagonal/>
    </x:border>
    <x:border>
      <x:left/>
      <x:right/>
      <x:top style="thin">
        <x:color rgb="FF123B32"/>
      </x:top>
      <x:bottom style="thin">
        <x:color rgb="FF123B32"/>
      </x:bottom>
      <x:diagonal/>
    </x:border>
    <x:border>
      <x:left/>
      <x:right style="thin">
        <x:color rgb="FF123B32"/>
      </x:right>
      <x:top style="thin">
        <x:color rgb="FF123B32"/>
      </x:top>
      <x:bottom style="thin">
        <x:color rgb="FF123B32"/>
      </x:bottom>
      <x:diagonal/>
    </x:border>
    <x:border>
      <x:left/>
      <x:right/>
      <x:top/>
      <x:bottom style="thin">
        <x:color rgb="FFD8D3C7"/>
      </x:bottom>
      <x:diagonal/>
    </x:border>
    <x:border>
      <x:left/>
      <x:right style="thin">
        <x:color rgb="FFFFFFFF"/>
      </x:right>
      <x:top/>
      <x:bottom style="thin">
        <x:color rgb="FFFFFFFF"/>
      </x:bottom>
      <x:diagonal/>
    </x:border>
    <x:border>
      <x:left style="thin">
        <x:color rgb="FFFFFFFF"/>
      </x:left>
      <x:right style="thin">
        <x:color rgb="FFFFFFFF"/>
      </x:right>
      <x:top/>
      <x:bottom style="thin">
        <x:color rgb="FFFFFFFF"/>
      </x:bottom>
      <x:diagonal/>
    </x:border>
    <x:border>
      <x:left style="thin">
        <x:color rgb="FFFFFFFF"/>
      </x:left>
      <x:right/>
      <x:top/>
      <x:bottom style="thin">
        <x:color rgb="FFFFFFFF"/>
      </x:bottom>
      <x:diagonal/>
    </x:border>
    <x:border>
      <x:left style="thin">
        <x:color rgb="FFB88935"/>
      </x:left>
      <x:right/>
      <x:top style="thin">
        <x:color rgb="FFB88935"/>
      </x:top>
      <x:bottom/>
      <x:diagonal/>
    </x:border>
    <x:border>
      <x:left/>
      <x:right/>
      <x:top style="thin">
        <x:color rgb="FFB88935"/>
      </x:top>
      <x:bottom/>
      <x:diagonal/>
    </x:border>
    <x:border>
      <x:left/>
      <x:right style="thin">
        <x:color rgb="FFB88935"/>
      </x:right>
      <x:top style="thin">
        <x:color rgb="FFB88935"/>
      </x:top>
      <x:bottom/>
      <x:diagonal/>
    </x:border>
    <x:border>
      <x:left style="thin">
        <x:color rgb="FFB88935"/>
      </x:left>
      <x:right/>
      <x:top/>
      <x:bottom/>
      <x:diagonal/>
    </x:border>
    <x:border>
      <x:left/>
      <x:right style="thin">
        <x:color rgb="FFB88935"/>
      </x:right>
      <x:top/>
      <x:bottom/>
      <x:diagonal/>
    </x:border>
    <x:border>
      <x:left style="thin">
        <x:color rgb="FFB88935"/>
      </x:left>
      <x:right/>
      <x:top/>
      <x:bottom style="thin">
        <x:color rgb="FFB88935"/>
      </x:bottom>
      <x:diagonal/>
    </x:border>
    <x:border>
      <x:left/>
      <x:right/>
      <x:top/>
      <x:bottom style="thin">
        <x:color rgb="FFB88935"/>
      </x:bottom>
      <x:diagonal/>
    </x:border>
    <x:border>
      <x:left/>
      <x:right style="thin">
        <x:color rgb="FFB88935"/>
      </x:right>
      <x:top/>
      <x:bottom style="thin">
        <x:color rgb="FFB88935"/>
      </x:bottom>
      <x:diagonal/>
    </x:border>
    <x:border>
      <x:left/>
      <x:right/>
      <x:top style="medium">
        <x:color rgb="FFB88935"/>
      </x:top>
      <x:bottom/>
      <x:diagonal/>
    </x:border>
    <x:border>
      <x:left/>
      <x:right/>
      <x:top style="medium">
        <x:color rgb="FF1F6B55"/>
      </x:top>
      <x:bottom/>
      <x:diagonal/>
    </x:border>
    <x:border>
      <x:left/>
      <x:right/>
      <x:top style="medium">
        <x:color rgb="FFB64B4B"/>
      </x:top>
      <x:bottom/>
      <x:diagonal/>
    </x:border>
    <x:border>
      <x:left/>
      <x:right/>
      <x:top style="medium">
        <x:color rgb="FF123B32"/>
      </x:top>
      <x:bottom/>
      <x:diagonal/>
    </x:border>
    <x:border>
      <x:left/>
      <x:right/>
      <x:top style="medium">
        <x:color rgb="FFD48B2C"/>
      </x:top>
      <x:bottom/>
      <x:diagonal/>
    </x:border>
    <x:border>
      <x:left style="thin">
        <x:color rgb="FF1F6B55"/>
      </x:left>
      <x:right/>
      <x:top style="thin">
        <x:color rgb="FF1F6B55"/>
      </x:top>
      <x:bottom/>
      <x:diagonal/>
    </x:border>
    <x:border>
      <x:left/>
      <x:right/>
      <x:top style="thin">
        <x:color rgb="FF1F6B55"/>
      </x:top>
      <x:bottom/>
      <x:diagonal/>
    </x:border>
    <x:border>
      <x:left/>
      <x:right style="thin">
        <x:color rgb="FF1F6B55"/>
      </x:right>
      <x:top style="thin">
        <x:color rgb="FF1F6B55"/>
      </x:top>
      <x:bottom/>
      <x:diagonal/>
    </x:border>
    <x:border>
      <x:left style="thin">
        <x:color rgb="FF1F6B55"/>
      </x:left>
      <x:right/>
      <x:top/>
      <x:bottom/>
      <x:diagonal/>
    </x:border>
    <x:border>
      <x:left/>
      <x:right style="thin">
        <x:color rgb="FF1F6B55"/>
      </x:right>
      <x:top/>
      <x:bottom/>
      <x:diagonal/>
    </x:border>
    <x:border>
      <x:left style="thin">
        <x:color rgb="FF1F6B55"/>
      </x:left>
      <x:right/>
      <x:top/>
      <x:bottom style="thin">
        <x:color rgb="FF1F6B55"/>
      </x:bottom>
      <x:diagonal/>
    </x:border>
    <x:border>
      <x:left/>
      <x:right style="thin">
        <x:color rgb="FF1F6B55"/>
      </x:right>
      <x:top/>
      <x:bottom style="thin">
        <x:color rgb="FF1F6B55"/>
      </x:bottom>
      <x:diagonal/>
    </x:border>
    <x:border>
      <x:left style="thin">
        <x:color rgb="FF123B32"/>
      </x:left>
      <x:right/>
      <x:top style="thin">
        <x:color rgb="FF123B32"/>
      </x:top>
      <x:bottom/>
      <x:diagonal/>
    </x:border>
    <x:border>
      <x:left/>
      <x:right/>
      <x:top style="thin">
        <x:color rgb="FF123B32"/>
      </x:top>
      <x:bottom/>
      <x:diagonal/>
    </x:border>
    <x:border>
      <x:left/>
      <x:right style="thin">
        <x:color rgb="FF123B32"/>
      </x:right>
      <x:top style="thin">
        <x:color rgb="FF123B32"/>
      </x:top>
      <x:bottom/>
      <x:diagonal/>
    </x:border>
    <x:border>
      <x:left style="thin">
        <x:color rgb="FF123B32"/>
      </x:left>
      <x:right/>
      <x:top/>
      <x:bottom/>
      <x:diagonal/>
    </x:border>
    <x:border>
      <x:left/>
      <x:right style="thin">
        <x:color rgb="FF123B32"/>
      </x:right>
      <x:top/>
      <x:bottom/>
      <x:diagonal/>
    </x:border>
    <x:border>
      <x:left style="thin">
        <x:color rgb="FF123B32"/>
      </x:left>
      <x:right/>
      <x:top/>
      <x:bottom style="thin">
        <x:color rgb="FF123B32"/>
      </x:bottom>
      <x:diagonal/>
    </x:border>
    <x:border>
      <x:left/>
      <x:right/>
      <x:top/>
      <x:bottom style="thin">
        <x:color rgb="FF123B32"/>
      </x:bottom>
      <x:diagonal/>
    </x:border>
    <x:border>
      <x:left/>
      <x:right style="thin">
        <x:color rgb="FF123B32"/>
      </x:right>
      <x:top/>
      <x:bottom style="thin">
        <x:color rgb="FF123B32"/>
      </x:bottom>
      <x:diagonal/>
    </x:border>
    <x:border>
      <x:left style="thin">
        <x:color rgb="FFB64B4B"/>
      </x:left>
      <x:right/>
      <x:top style="thin">
        <x:color rgb="FFB64B4B"/>
      </x:top>
      <x:bottom/>
      <x:diagonal/>
    </x:border>
    <x:border>
      <x:left/>
      <x:right/>
      <x:top style="thin">
        <x:color rgb="FFB64B4B"/>
      </x:top>
      <x:bottom/>
      <x:diagonal/>
    </x:border>
    <x:border>
      <x:left/>
      <x:right style="thin">
        <x:color rgb="FFB64B4B"/>
      </x:right>
      <x:top style="thin">
        <x:color rgb="FFB64B4B"/>
      </x:top>
      <x:bottom/>
      <x:diagonal/>
    </x:border>
    <x:border>
      <x:left style="thin">
        <x:color rgb="FFB64B4B"/>
      </x:left>
      <x:right/>
      <x:top/>
      <x:bottom/>
      <x:diagonal/>
    </x:border>
    <x:border>
      <x:left/>
      <x:right style="thin">
        <x:color rgb="FFB64B4B"/>
      </x:right>
      <x:top/>
      <x:bottom/>
      <x:diagonal/>
    </x:border>
    <x:border>
      <x:left style="thin">
        <x:color rgb="FFB64B4B"/>
      </x:left>
      <x:right/>
      <x:top/>
      <x:bottom style="thin">
        <x:color rgb="FFB64B4B"/>
      </x:bottom>
      <x:diagonal/>
    </x:border>
    <x:border>
      <x:left/>
      <x:right/>
      <x:top/>
      <x:bottom style="thin">
        <x:color rgb="FFB64B4B"/>
      </x:bottom>
      <x:diagonal/>
    </x:border>
    <x:border>
      <x:left/>
      <x:right style="thin">
        <x:color rgb="FFB64B4B"/>
      </x:right>
      <x:top/>
      <x:bottom style="thin">
        <x:color rgb="FFB64B4B"/>
      </x:bottom>
      <x:diagonal/>
    </x:border>
  </x:borders>
  <x:cellStyleXfs count="1">
    <x:xf numFmtId="0" fontId="0" fillId="0" borderId="0"/>
  </x:cellStyleXfs>
  <x:cellXfs count="277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center"/>
    </x:xf>
    <x:xf numFmtId="0" fontId="2" fillId="3" borderId="0" xfId="0" applyNumberFormat="1" applyFont="1" applyFill="1" applyBorder="1" applyAlignment="1">
      <x:alignment horizontal="center" vertical="center"/>
    </x:xf>
    <x:xf numFmtId="0" fontId="1" fillId="4" borderId="0" xfId="0" applyNumberFormat="1" applyFont="1" applyFill="1" applyBorder="1"/>
    <x:xf numFmtId="0" fontId="2" fillId="4" borderId="0" xfId="0" applyNumberFormat="1" applyFont="1" applyFill="1" applyBorder="1"/>
    <x:xf numFmtId="0" fontId="2" fillId="4" borderId="0" xfId="0" applyNumberFormat="1" applyFont="1" applyFill="1" applyBorder="1" applyAlignment="1">
      <x:alignment horizontal="center"/>
    </x:xf>
    <x:xf numFmtId="0" fontId="2" fillId="4" borderId="0" xfId="0" applyNumberFormat="1" applyFont="1" applyFill="1" applyBorder="1" applyAlignment="1">
      <x:alignment horizontal="center" vertical="center"/>
    </x:xf>
    <x:xf numFmtId="0" fontId="2" fillId="3" borderId="0" xfId="0" applyNumberFormat="1" applyFont="1" applyFill="1" applyBorder="1" applyAlignment="1">
      <x:alignment horizontal="right"/>
    </x:xf>
    <x:xf numFmtId="0" fontId="1" fillId="5" borderId="0" xfId="0" applyNumberFormat="1" applyFont="1" applyFill="1" applyBorder="1"/>
    <x:xf numFmtId="0" fontId="3" fillId="5" borderId="0" xfId="0" applyNumberFormat="1" applyFont="1" applyFill="1" applyBorder="1"/>
    <x:xf numFmtId="0" fontId="3" fillId="5" borderId="1" xfId="0" applyNumberFormat="1" applyFont="1" applyFill="1" applyBorder="1"/>
    <x:xf numFmtId="0" fontId="3" fillId="5" borderId="1" xfId="0" applyNumberFormat="1" applyFont="1" applyFill="1" applyBorder="1" applyAlignment="1">
      <x:alignment horizontal="right"/>
    </x:xf>
    <x:xf numFmtId="0" fontId="3" fillId="5" borderId="1" xfId="0" applyNumberFormat="1" applyFont="1" applyFill="1" applyBorder="1" applyAlignment="1">
      <x:alignment horizontal="right" vertical="center"/>
    </x:xf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horizontal="right"/>
    </x:xf>
    <x:xf numFmtId="0" fontId="1" fillId="6" borderId="0" xfId="0" applyNumberFormat="1" applyFont="1" applyFill="1" applyBorder="1"/>
    <x:xf numFmtId="0" fontId="5" fillId="6" borderId="0" xfId="0" applyNumberFormat="1" applyFont="1" applyFill="1" applyBorder="1"/>
    <x:xf numFmtId="0" fontId="5" fillId="6" borderId="2" xfId="0" applyNumberFormat="1" applyFont="1" applyFill="1" applyBorder="1"/>
    <x:xf numFmtId="0" fontId="5" fillId="6" borderId="3" xfId="0" applyNumberFormat="1" applyFont="1" applyFill="1" applyBorder="1"/>
    <x:xf numFmtId="0" fontId="5" fillId="6" borderId="4" xfId="0" applyNumberFormat="1" applyFont="1" applyFill="1" applyBorder="1"/>
    <x:xf numFmtId="0" fontId="5" fillId="6" borderId="2" xfId="0" applyNumberFormat="1" applyFont="1" applyFill="1" applyBorder="1" applyAlignment="1">
      <x:alignment horizontal="left"/>
    </x:xf>
    <x:xf numFmtId="0" fontId="5" fillId="6" borderId="3" xfId="0" applyNumberFormat="1" applyFont="1" applyFill="1" applyBorder="1" applyAlignment="1">
      <x:alignment horizontal="left"/>
    </x:xf>
    <x:xf numFmtId="0" fontId="5" fillId="6" borderId="4" xfId="0" applyNumberFormat="1" applyFont="1" applyFill="1" applyBorder="1" applyAlignment="1">
      <x:alignment horizontal="left"/>
    </x:xf>
    <x:xf numFmtId="0" fontId="5" fillId="6" borderId="2" xfId="0" applyNumberFormat="1" applyFont="1" applyFill="1" applyBorder="1" applyAlignment="1">
      <x:alignment horizontal="left" vertical="center"/>
    </x:xf>
    <x:xf numFmtId="0" fontId="5" fillId="6" borderId="3" xfId="0" applyNumberFormat="1" applyFont="1" applyFill="1" applyBorder="1" applyAlignment="1">
      <x:alignment horizontal="left" vertical="center"/>
    </x:xf>
    <x:xf numFmtId="0" fontId="5" fillId="6" borderId="4" xfId="0" applyNumberFormat="1" applyFont="1" applyFill="1" applyBorder="1" applyAlignment="1">
      <x:alignment horizontal="left" vertical="center"/>
    </x:xf>
    <x:xf numFmtId="0" fontId="1" fillId="7" borderId="0" xfId="0" applyNumberFormat="1" applyFont="1" applyFill="1" applyBorder="1"/>
    <x:xf numFmtId="0" fontId="6" fillId="7" borderId="0" xfId="0" applyNumberFormat="1" applyFont="1" applyFill="1" applyBorder="1"/>
    <x:xf numFmtId="0" fontId="6" fillId="7" borderId="5" xfId="0" applyNumberFormat="1" applyFont="1" applyFill="1" applyBorder="1"/>
    <x:xf numFmtId="0" fontId="1" fillId="8" borderId="0" xfId="0" applyNumberFormat="1" applyFont="1" applyFill="1" applyBorder="1"/>
    <x:xf numFmtId="0" fontId="1" fillId="8" borderId="5" xfId="0" applyNumberFormat="1" applyFont="1" applyFill="1" applyBorder="1"/>
    <x:xf numFmtId="0" fontId="1" fillId="8" borderId="0" xfId="0" applyNumberFormat="1" applyFont="1" applyFill="1" applyBorder="1" applyAlignment="1">
      <x:alignment vertical="center"/>
    </x:xf>
    <x:xf numFmtId="0" fontId="1" fillId="8" borderId="5" xfId="0" applyNumberFormat="1" applyFont="1" applyFill="1" applyBorder="1" applyAlignment="1">
      <x:alignment vertical="center"/>
    </x:xf>
    <x:xf numFmtId="200" fontId="1" fillId="8" borderId="0" xfId="0" applyNumberFormat="1" applyFont="1" applyFill="1" applyBorder="1" applyAlignment="1">
      <x:alignment vertical="center"/>
    </x:xf>
    <x:xf numFmtId="201" fontId="1" fillId="8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/>
    <x:xf numFmtId="0" fontId="5" fillId="4" borderId="6" xfId="0" applyNumberFormat="1" applyFont="1" applyFill="1" applyBorder="1"/>
    <x:xf numFmtId="0" fontId="5" fillId="4" borderId="7" xfId="0" applyNumberFormat="1" applyFont="1" applyFill="1" applyBorder="1"/>
    <x:xf numFmtId="0" fontId="5" fillId="4" borderId="8" xfId="0" applyNumberFormat="1" applyFont="1" applyFill="1" applyBorder="1"/>
    <x:xf numFmtId="0" fontId="5" fillId="4" borderId="6" xfId="0" applyNumberFormat="1" applyFont="1" applyFill="1" applyBorder="1" applyAlignment="1">
      <x:alignment wrapText="1"/>
    </x:xf>
    <x:xf numFmtId="0" fontId="5" fillId="4" borderId="7" xfId="0" applyNumberFormat="1" applyFont="1" applyFill="1" applyBorder="1" applyAlignment="1">
      <x:alignment wrapText="1"/>
    </x:xf>
    <x:xf numFmtId="0" fontId="5" fillId="4" borderId="8" xfId="0" applyNumberFormat="1" applyFont="1" applyFill="1" applyBorder="1" applyAlignment="1">
      <x:alignment wrapText="1"/>
    </x:xf>
    <x:xf numFmtId="0" fontId="5" fillId="4" borderId="6" xfId="0" applyNumberFormat="1" applyFont="1" applyFill="1" applyBorder="1" applyAlignment="1">
      <x:alignment horizontal="center" wrapText="1"/>
    </x:xf>
    <x:xf numFmtId="0" fontId="5" fillId="4" borderId="7" xfId="0" applyNumberFormat="1" applyFont="1" applyFill="1" applyBorder="1" applyAlignment="1">
      <x:alignment horizontal="center" wrapText="1"/>
    </x:xf>
    <x:xf numFmtId="0" fontId="5" fillId="4" borderId="8" xfId="0" applyNumberFormat="1" applyFont="1" applyFill="1" applyBorder="1" applyAlignment="1">
      <x:alignment horizontal="center" wrapText="1"/>
    </x:xf>
    <x:xf numFmtId="0" fontId="5" fillId="4" borderId="6" xfId="0" applyNumberFormat="1" applyFont="1" applyFill="1" applyBorder="1" applyAlignment="1">
      <x:alignment horizontal="center" vertical="center" wrapText="1"/>
    </x:xf>
    <x:xf numFmtId="0" fontId="5" fillId="4" borderId="7" xfId="0" applyNumberFormat="1" applyFont="1" applyFill="1" applyBorder="1" applyAlignment="1">
      <x:alignment horizontal="center" vertical="center" wrapText="1"/>
    </x:xf>
    <x:xf numFmtId="0" fontId="5" fillId="4" borderId="8" xfId="0" applyNumberFormat="1" applyFont="1" applyFill="1" applyBorder="1" applyAlignment="1">
      <x:alignment horizontal="center" vertical="center" wrapText="1"/>
    </x:xf>
    <x:xf numFmtId="200" fontId="1" fillId="8" borderId="5" xfId="0" applyNumberFormat="1" applyFont="1" applyFill="1" applyBorder="1" applyAlignment="1">
      <x:alignment vertical="center"/>
    </x:xf>
    <x:xf numFmtId="201" fontId="1" fillId="8" borderId="5" xfId="0" applyNumberFormat="1" applyFont="1" applyFill="1" applyBorder="1" applyAlignment="1">
      <x:alignment vertical="center"/>
    </x:xf>
    <x:xf numFmtId="202" fontId="1" fillId="8" borderId="0" xfId="0" applyNumberFormat="1" applyFont="1" applyFill="1" applyBorder="1" applyAlignment="1">
      <x:alignment vertical="center"/>
    </x:xf>
    <x:xf numFmtId="202" fontId="1" fillId="8" borderId="5" xfId="0" applyNumberFormat="1" applyFont="1" applyFill="1" applyBorder="1" applyAlignment="1">
      <x:alignment vertical="center"/>
    </x:xf>
    <x:xf numFmtId="0" fontId="1" fillId="9" borderId="0" xfId="0" applyNumberFormat="1" applyFont="1" applyFill="1" applyBorder="1"/>
    <x:xf numFmtId="0" fontId="7" fillId="9" borderId="0" xfId="0" applyNumberFormat="1" applyFont="1" applyFill="1" applyBorder="1"/>
    <x:xf numFmtId="0" fontId="7" fillId="9" borderId="9" xfId="0" applyNumberFormat="1" applyFont="1" applyFill="1" applyBorder="1"/>
    <x:xf numFmtId="0" fontId="7" fillId="9" borderId="10" xfId="0" applyNumberFormat="1" applyFont="1" applyFill="1" applyBorder="1"/>
    <x:xf numFmtId="0" fontId="7" fillId="9" borderId="11" xfId="0" applyNumberFormat="1" applyFont="1" applyFill="1" applyBorder="1"/>
    <x:xf numFmtId="0" fontId="7" fillId="9" borderId="12" xfId="0" applyNumberFormat="1" applyFont="1" applyFill="1" applyBorder="1"/>
    <x:xf numFmtId="0" fontId="7" fillId="9" borderId="13" xfId="0" applyNumberFormat="1" applyFont="1" applyFill="1" applyBorder="1"/>
    <x:xf numFmtId="0" fontId="7" fillId="9" borderId="14" xfId="0" applyNumberFormat="1" applyFont="1" applyFill="1" applyBorder="1"/>
    <x:xf numFmtId="0" fontId="7" fillId="9" borderId="15" xfId="0" applyNumberFormat="1" applyFont="1" applyFill="1" applyBorder="1"/>
    <x:xf numFmtId="0" fontId="7" fillId="9" borderId="16" xfId="0" applyNumberFormat="1" applyFont="1" applyFill="1" applyBorder="1"/>
    <x:xf numFmtId="0" fontId="7" fillId="9" borderId="9" xfId="0" applyNumberFormat="1" applyFont="1" applyFill="1" applyBorder="1" applyAlignment="1">
      <x:alignment wrapText="1"/>
    </x:xf>
    <x:xf numFmtId="0" fontId="7" fillId="9" borderId="10" xfId="0" applyNumberFormat="1" applyFont="1" applyFill="1" applyBorder="1" applyAlignment="1">
      <x:alignment wrapText="1"/>
    </x:xf>
    <x:xf numFmtId="0" fontId="7" fillId="9" borderId="11" xfId="0" applyNumberFormat="1" applyFont="1" applyFill="1" applyBorder="1" applyAlignment="1">
      <x:alignment wrapText="1"/>
    </x:xf>
    <x:xf numFmtId="0" fontId="7" fillId="9" borderId="12" xfId="0" applyNumberFormat="1" applyFont="1" applyFill="1" applyBorder="1" applyAlignment="1">
      <x:alignment wrapText="1"/>
    </x:xf>
    <x:xf numFmtId="0" fontId="7" fillId="9" borderId="0" xfId="0" applyNumberFormat="1" applyFont="1" applyFill="1" applyBorder="1" applyAlignment="1">
      <x:alignment wrapText="1"/>
    </x:xf>
    <x:xf numFmtId="0" fontId="7" fillId="9" borderId="13" xfId="0" applyNumberFormat="1" applyFont="1" applyFill="1" applyBorder="1" applyAlignment="1">
      <x:alignment wrapText="1"/>
    </x:xf>
    <x:xf numFmtId="0" fontId="7" fillId="9" borderId="14" xfId="0" applyNumberFormat="1" applyFont="1" applyFill="1" applyBorder="1" applyAlignment="1">
      <x:alignment wrapText="1"/>
    </x:xf>
    <x:xf numFmtId="0" fontId="7" fillId="9" borderId="15" xfId="0" applyNumberFormat="1" applyFont="1" applyFill="1" applyBorder="1" applyAlignment="1">
      <x:alignment wrapText="1"/>
    </x:xf>
    <x:xf numFmtId="0" fontId="7" fillId="9" borderId="16" xfId="0" applyNumberFormat="1" applyFont="1" applyFill="1" applyBorder="1" applyAlignment="1">
      <x:alignment wrapText="1"/>
    </x:xf>
    <x:xf numFmtId="0" fontId="7" fillId="9" borderId="9" xfId="0" applyNumberFormat="1" applyFont="1" applyFill="1" applyBorder="1" applyAlignment="1">
      <x:alignment horizontal="right" wrapText="1"/>
    </x:xf>
    <x:xf numFmtId="0" fontId="7" fillId="9" borderId="10" xfId="0" applyNumberFormat="1" applyFont="1" applyFill="1" applyBorder="1" applyAlignment="1">
      <x:alignment horizontal="right" wrapText="1"/>
    </x:xf>
    <x:xf numFmtId="0" fontId="7" fillId="9" borderId="11" xfId="0" applyNumberFormat="1" applyFont="1" applyFill="1" applyBorder="1" applyAlignment="1">
      <x:alignment horizontal="right" wrapText="1"/>
    </x:xf>
    <x:xf numFmtId="0" fontId="7" fillId="9" borderId="12" xfId="0" applyNumberFormat="1" applyFont="1" applyFill="1" applyBorder="1" applyAlignment="1">
      <x:alignment horizontal="right" wrapText="1"/>
    </x:xf>
    <x:xf numFmtId="0" fontId="7" fillId="9" borderId="0" xfId="0" applyNumberFormat="1" applyFont="1" applyFill="1" applyBorder="1" applyAlignment="1">
      <x:alignment horizontal="right" wrapText="1"/>
    </x:xf>
    <x:xf numFmtId="0" fontId="7" fillId="9" borderId="13" xfId="0" applyNumberFormat="1" applyFont="1" applyFill="1" applyBorder="1" applyAlignment="1">
      <x:alignment horizontal="right" wrapText="1"/>
    </x:xf>
    <x:xf numFmtId="0" fontId="7" fillId="9" borderId="14" xfId="0" applyNumberFormat="1" applyFont="1" applyFill="1" applyBorder="1" applyAlignment="1">
      <x:alignment horizontal="right" wrapText="1"/>
    </x:xf>
    <x:xf numFmtId="0" fontId="7" fillId="9" borderId="15" xfId="0" applyNumberFormat="1" applyFont="1" applyFill="1" applyBorder="1" applyAlignment="1">
      <x:alignment horizontal="right" wrapText="1"/>
    </x:xf>
    <x:xf numFmtId="0" fontId="7" fillId="9" borderId="16" xfId="0" applyNumberFormat="1" applyFont="1" applyFill="1" applyBorder="1" applyAlignment="1">
      <x:alignment horizontal="right" wrapText="1"/>
    </x:xf>
    <x:xf numFmtId="0" fontId="7" fillId="9" borderId="9" xfId="0" applyNumberFormat="1" applyFont="1" applyFill="1" applyBorder="1" applyAlignment="1">
      <x:alignment horizontal="right" vertical="center" wrapText="1"/>
    </x:xf>
    <x:xf numFmtId="0" fontId="7" fillId="9" borderId="10" xfId="0" applyNumberFormat="1" applyFont="1" applyFill="1" applyBorder="1" applyAlignment="1">
      <x:alignment horizontal="right" vertical="center" wrapText="1"/>
    </x:xf>
    <x:xf numFmtId="0" fontId="7" fillId="9" borderId="11" xfId="0" applyNumberFormat="1" applyFont="1" applyFill="1" applyBorder="1" applyAlignment="1">
      <x:alignment horizontal="right" vertical="center" wrapText="1"/>
    </x:xf>
    <x:xf numFmtId="0" fontId="7" fillId="9" borderId="12" xfId="0" applyNumberFormat="1" applyFont="1" applyFill="1" applyBorder="1" applyAlignment="1">
      <x:alignment horizontal="right" vertical="center" wrapText="1"/>
    </x:xf>
    <x:xf numFmtId="0" fontId="7" fillId="9" borderId="0" xfId="0" applyNumberFormat="1" applyFont="1" applyFill="1" applyBorder="1" applyAlignment="1">
      <x:alignment horizontal="right" vertical="center" wrapText="1"/>
    </x:xf>
    <x:xf numFmtId="0" fontId="7" fillId="9" borderId="13" xfId="0" applyNumberFormat="1" applyFont="1" applyFill="1" applyBorder="1" applyAlignment="1">
      <x:alignment horizontal="right" vertical="center" wrapText="1"/>
    </x:xf>
    <x:xf numFmtId="0" fontId="7" fillId="9" borderId="14" xfId="0" applyNumberFormat="1" applyFont="1" applyFill="1" applyBorder="1" applyAlignment="1">
      <x:alignment horizontal="right" vertical="center" wrapText="1"/>
    </x:xf>
    <x:xf numFmtId="0" fontId="7" fillId="9" borderId="15" xfId="0" applyNumberFormat="1" applyFont="1" applyFill="1" applyBorder="1" applyAlignment="1">
      <x:alignment horizontal="right" vertical="center" wrapText="1"/>
    </x:xf>
    <x:xf numFmtId="0" fontId="7" fillId="9" borderId="16" xfId="0" applyNumberFormat="1" applyFont="1" applyFill="1" applyBorder="1" applyAlignment="1">
      <x:alignment horizontal="right" vertical="center" wrapText="1"/>
    </x:xf>
    <x:xf numFmtId="0" fontId="1" fillId="10" borderId="0" xfId="0" applyNumberFormat="1" applyFont="1" applyFill="1" applyBorder="1"/>
    <x:xf numFmtId="0" fontId="1" fillId="10" borderId="5" xfId="0" applyNumberFormat="1" applyFont="1" applyFill="1" applyBorder="1"/>
    <x:xf numFmtId="0" fontId="1" fillId="10" borderId="0" xfId="0" applyNumberFormat="1" applyFont="1" applyFill="1" applyBorder="1" applyAlignment="1">
      <x:alignment vertical="center"/>
    </x:xf>
    <x:xf numFmtId="0" fontId="1" fillId="10" borderId="5" xfId="0" applyNumberFormat="1" applyFont="1" applyFill="1" applyBorder="1" applyAlignment="1">
      <x:alignment vertical="center"/>
    </x:xf>
    <x:xf numFmtId="201" fontId="1" fillId="10" borderId="0" xfId="0" applyNumberFormat="1" applyFont="1" applyFill="1" applyBorder="1" applyAlignment="1">
      <x:alignment vertical="center"/>
    </x:xf>
    <x:xf numFmtId="201" fontId="1" fillId="10" borderId="5" xfId="0" applyNumberFormat="1" applyFont="1" applyFill="1" applyBorder="1" applyAlignment="1">
      <x:alignment vertical="center"/>
    </x:xf>
    <x:xf numFmtId="203" fontId="1" fillId="10" borderId="0" xfId="0" applyNumberFormat="1" applyFont="1" applyFill="1" applyBorder="1" applyAlignment="1">
      <x:alignment vertical="center"/>
    </x:xf>
    <x:xf numFmtId="203" fontId="1" fillId="10" borderId="5" xfId="0" applyNumberFormat="1" applyFont="1" applyFill="1" applyBorder="1" applyAlignment="1">
      <x:alignment vertical="center"/>
    </x:xf>
    <x:xf numFmtId="204" fontId="1" fillId="10" borderId="0" xfId="0" applyNumberFormat="1" applyFont="1" applyFill="1" applyBorder="1" applyAlignment="1">
      <x:alignment vertical="center"/>
    </x:xf>
    <x:xf numFmtId="204" fontId="1" fillId="10" borderId="5" xfId="0" applyNumberFormat="1" applyFont="1" applyFill="1" applyBorder="1" applyAlignment="1">
      <x:alignment vertical="center"/>
    </x:xf>
    <x:xf numFmtId="203" fontId="1" fillId="8" borderId="0" xfId="0" applyNumberFormat="1" applyFont="1" applyFill="1" applyBorder="1" applyAlignment="1">
      <x:alignment vertical="center"/>
    </x:xf>
    <x:xf numFmtId="203" fontId="1" fillId="8" borderId="5" xfId="0" applyNumberFormat="1" applyFont="1" applyFill="1" applyBorder="1" applyAlignment="1">
      <x:alignment vertical="center"/>
    </x:xf>
    <x:xf numFmtId="0" fontId="8" fillId="5" borderId="0" xfId="0" applyNumberFormat="1" applyFont="1" applyFill="1" applyBorder="1"/>
    <x:xf numFmtId="0" fontId="8" fillId="5" borderId="17" xfId="0" applyNumberFormat="1" applyFont="1" applyFill="1" applyBorder="1"/>
    <x:xf numFmtId="0" fontId="8" fillId="5" borderId="17" xfId="0" applyNumberFormat="1" applyFont="1" applyFill="1" applyBorder="1" applyAlignment="1">
      <x:alignment horizontal="center"/>
    </x:xf>
    <x:xf numFmtId="0" fontId="8" fillId="5" borderId="17" xfId="0" applyNumberFormat="1" applyFont="1" applyFill="1" applyBorder="1" applyAlignment="1">
      <x:alignment horizontal="center" vertical="center"/>
    </x:xf>
    <x:xf numFmtId="0" fontId="3" fillId="2" borderId="0" xfId="0" applyNumberFormat="1" applyFont="1" applyFill="1" applyBorder="1"/>
    <x:xf numFmtId="201" fontId="3" fillId="2" borderId="0" xfId="0" applyNumberFormat="1" applyFont="1" applyFill="1" applyBorder="1"/>
    <x:xf numFmtId="201" fontId="3" fillId="2" borderId="0" xfId="0" applyNumberFormat="1" applyFont="1" applyFill="1" applyBorder="1" applyAlignment="1">
      <x:alignment horizontal="center"/>
    </x:xf>
    <x:xf numFmtId="201" fontId="3" fillId="2" borderId="0" xfId="0" applyNumberFormat="1" applyFont="1" applyFill="1" applyBorder="1" applyAlignment="1">
      <x:alignment horizontal="center" vertical="center"/>
    </x:xf>
    <x:xf numFmtId="0" fontId="8" fillId="5" borderId="18" xfId="0" applyNumberFormat="1" applyFont="1" applyFill="1" applyBorder="1"/>
    <x:xf numFmtId="0" fontId="8" fillId="5" borderId="18" xfId="0" applyNumberFormat="1" applyFont="1" applyFill="1" applyBorder="1" applyAlignment="1">
      <x:alignment horizontal="center"/>
    </x:xf>
    <x:xf numFmtId="0" fontId="8" fillId="5" borderId="18" xfId="0" applyNumberFormat="1" applyFont="1" applyFill="1" applyBorder="1" applyAlignment="1">
      <x:alignment horizontal="center" vertical="center"/>
    </x:xf>
    <x:xf numFmtId="0" fontId="8" fillId="5" borderId="19" xfId="0" applyNumberFormat="1" applyFont="1" applyFill="1" applyBorder="1"/>
    <x:xf numFmtId="0" fontId="8" fillId="5" borderId="19" xfId="0" applyNumberFormat="1" applyFont="1" applyFill="1" applyBorder="1" applyAlignment="1">
      <x:alignment horizontal="center"/>
    </x:xf>
    <x:xf numFmtId="0" fontId="8" fillId="5" borderId="19" xfId="0" applyNumberFormat="1" applyFont="1" applyFill="1" applyBorder="1" applyAlignment="1">
      <x:alignment horizontal="center" vertical="center"/>
    </x:xf>
    <x:xf numFmtId="0" fontId="8" fillId="5" borderId="20" xfId="0" applyNumberFormat="1" applyFont="1" applyFill="1" applyBorder="1"/>
    <x:xf numFmtId="0" fontId="8" fillId="5" borderId="20" xfId="0" applyNumberFormat="1" applyFont="1" applyFill="1" applyBorder="1" applyAlignment="1">
      <x:alignment horizontal="center"/>
    </x:xf>
    <x:xf numFmtId="0" fontId="8" fillId="5" borderId="20" xfId="0" applyNumberFormat="1" applyFont="1" applyFill="1" applyBorder="1" applyAlignment="1">
      <x:alignment horizontal="center" vertical="center"/>
    </x:xf>
    <x:xf numFmtId="0" fontId="8" fillId="5" borderId="21" xfId="0" applyNumberFormat="1" applyFont="1" applyFill="1" applyBorder="1"/>
    <x:xf numFmtId="0" fontId="8" fillId="5" borderId="21" xfId="0" applyNumberFormat="1" applyFont="1" applyFill="1" applyBorder="1" applyAlignment="1">
      <x:alignment horizontal="center"/>
    </x:xf>
    <x:xf numFmtId="0" fontId="8" fillId="5" borderId="21" xfId="0" applyNumberFormat="1" applyFont="1" applyFill="1" applyBorder="1" applyAlignment="1">
      <x:alignment horizontal="center" vertical="center"/>
    </x:xf>
    <x:xf numFmtId="200" fontId="1" fillId="10" borderId="0" xfId="0" applyNumberFormat="1" applyFont="1" applyFill="1" applyBorder="1" applyAlignment="1">
      <x:alignment vertical="center"/>
    </x:xf>
    <x:xf numFmtId="200" fontId="1" fillId="10" borderId="5" xfId="0" applyNumberFormat="1" applyFont="1" applyFill="1" applyBorder="1" applyAlignment="1">
      <x:alignment vertical="center"/>
    </x:xf>
    <x:xf numFmtId="205" fontId="1" fillId="2" borderId="0" xfId="0" applyNumberFormat="1" applyFont="1" applyFill="1" applyBorder="1"/>
    <x:xf numFmtId="0" fontId="1" fillId="11" borderId="0" xfId="0" applyNumberFormat="1" applyFont="1" applyFill="1" applyBorder="1"/>
    <x:xf numFmtId="0" fontId="9" fillId="11" borderId="0" xfId="0" applyNumberFormat="1" applyFont="1" applyFill="1" applyBorder="1"/>
    <x:xf numFmtId="0" fontId="9" fillId="11" borderId="22" xfId="0" applyNumberFormat="1" applyFont="1" applyFill="1" applyBorder="1"/>
    <x:xf numFmtId="0" fontId="9" fillId="11" borderId="23" xfId="0" applyNumberFormat="1" applyFont="1" applyFill="1" applyBorder="1"/>
    <x:xf numFmtId="0" fontId="9" fillId="11" borderId="24" xfId="0" applyNumberFormat="1" applyFont="1" applyFill="1" applyBorder="1"/>
    <x:xf numFmtId="0" fontId="9" fillId="11" borderId="25" xfId="0" applyNumberFormat="1" applyFont="1" applyFill="1" applyBorder="1"/>
    <x:xf numFmtId="0" fontId="9" fillId="11" borderId="26" xfId="0" applyNumberFormat="1" applyFont="1" applyFill="1" applyBorder="1"/>
    <x:xf numFmtId="0" fontId="9" fillId="11" borderId="27" xfId="0" applyNumberFormat="1" applyFont="1" applyFill="1" applyBorder="1"/>
    <x:xf numFmtId="0" fontId="9" fillId="11" borderId="1" xfId="0" applyNumberFormat="1" applyFont="1" applyFill="1" applyBorder="1"/>
    <x:xf numFmtId="0" fontId="9" fillId="11" borderId="28" xfId="0" applyNumberFormat="1" applyFont="1" applyFill="1" applyBorder="1"/>
    <x:xf numFmtId="0" fontId="9" fillId="11" borderId="22" xfId="0" applyNumberFormat="1" applyFont="1" applyFill="1" applyBorder="1" applyAlignment="1">
      <x:alignment wrapText="1"/>
    </x:xf>
    <x:xf numFmtId="0" fontId="9" fillId="11" borderId="23" xfId="0" applyNumberFormat="1" applyFont="1" applyFill="1" applyBorder="1" applyAlignment="1">
      <x:alignment wrapText="1"/>
    </x:xf>
    <x:xf numFmtId="0" fontId="9" fillId="11" borderId="24" xfId="0" applyNumberFormat="1" applyFont="1" applyFill="1" applyBorder="1" applyAlignment="1">
      <x:alignment wrapText="1"/>
    </x:xf>
    <x:xf numFmtId="0" fontId="9" fillId="11" borderId="25" xfId="0" applyNumberFormat="1" applyFont="1" applyFill="1" applyBorder="1" applyAlignment="1">
      <x:alignment wrapText="1"/>
    </x:xf>
    <x:xf numFmtId="0" fontId="9" fillId="11" borderId="0" xfId="0" applyNumberFormat="1" applyFont="1" applyFill="1" applyBorder="1" applyAlignment="1">
      <x:alignment wrapText="1"/>
    </x:xf>
    <x:xf numFmtId="0" fontId="9" fillId="11" borderId="26" xfId="0" applyNumberFormat="1" applyFont="1" applyFill="1" applyBorder="1" applyAlignment="1">
      <x:alignment wrapText="1"/>
    </x:xf>
    <x:xf numFmtId="0" fontId="9" fillId="11" borderId="27" xfId="0" applyNumberFormat="1" applyFont="1" applyFill="1" applyBorder="1" applyAlignment="1">
      <x:alignment wrapText="1"/>
    </x:xf>
    <x:xf numFmtId="0" fontId="9" fillId="11" borderId="1" xfId="0" applyNumberFormat="1" applyFont="1" applyFill="1" applyBorder="1" applyAlignment="1">
      <x:alignment wrapText="1"/>
    </x:xf>
    <x:xf numFmtId="0" fontId="9" fillId="11" borderId="28" xfId="0" applyNumberFormat="1" applyFont="1" applyFill="1" applyBorder="1" applyAlignment="1">
      <x:alignment wrapText="1"/>
    </x:xf>
    <x:xf numFmtId="0" fontId="9" fillId="11" borderId="22" xfId="0" applyNumberFormat="1" applyFont="1" applyFill="1" applyBorder="1" applyAlignment="1">
      <x:alignment horizontal="right" wrapText="1"/>
    </x:xf>
    <x:xf numFmtId="0" fontId="9" fillId="11" borderId="23" xfId="0" applyNumberFormat="1" applyFont="1" applyFill="1" applyBorder="1" applyAlignment="1">
      <x:alignment horizontal="right" wrapText="1"/>
    </x:xf>
    <x:xf numFmtId="0" fontId="9" fillId="11" borderId="24" xfId="0" applyNumberFormat="1" applyFont="1" applyFill="1" applyBorder="1" applyAlignment="1">
      <x:alignment horizontal="right" wrapText="1"/>
    </x:xf>
    <x:xf numFmtId="0" fontId="9" fillId="11" borderId="25" xfId="0" applyNumberFormat="1" applyFont="1" applyFill="1" applyBorder="1" applyAlignment="1">
      <x:alignment horizontal="right" wrapText="1"/>
    </x:xf>
    <x:xf numFmtId="0" fontId="9" fillId="11" borderId="0" xfId="0" applyNumberFormat="1" applyFont="1" applyFill="1" applyBorder="1" applyAlignment="1">
      <x:alignment horizontal="right" wrapText="1"/>
    </x:xf>
    <x:xf numFmtId="0" fontId="9" fillId="11" borderId="26" xfId="0" applyNumberFormat="1" applyFont="1" applyFill="1" applyBorder="1" applyAlignment="1">
      <x:alignment horizontal="right" wrapText="1"/>
    </x:xf>
    <x:xf numFmtId="0" fontId="9" fillId="11" borderId="27" xfId="0" applyNumberFormat="1" applyFont="1" applyFill="1" applyBorder="1" applyAlignment="1">
      <x:alignment horizontal="right" wrapText="1"/>
    </x:xf>
    <x:xf numFmtId="0" fontId="9" fillId="11" borderId="1" xfId="0" applyNumberFormat="1" applyFont="1" applyFill="1" applyBorder="1" applyAlignment="1">
      <x:alignment horizontal="right" wrapText="1"/>
    </x:xf>
    <x:xf numFmtId="0" fontId="9" fillId="11" borderId="28" xfId="0" applyNumberFormat="1" applyFont="1" applyFill="1" applyBorder="1" applyAlignment="1">
      <x:alignment horizontal="right" wrapText="1"/>
    </x:xf>
    <x:xf numFmtId="0" fontId="9" fillId="11" borderId="22" xfId="0" applyNumberFormat="1" applyFont="1" applyFill="1" applyBorder="1" applyAlignment="1">
      <x:alignment horizontal="right" vertical="center" wrapText="1"/>
    </x:xf>
    <x:xf numFmtId="0" fontId="9" fillId="11" borderId="23" xfId="0" applyNumberFormat="1" applyFont="1" applyFill="1" applyBorder="1" applyAlignment="1">
      <x:alignment horizontal="right" vertical="center" wrapText="1"/>
    </x:xf>
    <x:xf numFmtId="0" fontId="9" fillId="11" borderId="24" xfId="0" applyNumberFormat="1" applyFont="1" applyFill="1" applyBorder="1" applyAlignment="1">
      <x:alignment horizontal="right" vertical="center" wrapText="1"/>
    </x:xf>
    <x:xf numFmtId="0" fontId="9" fillId="11" borderId="25" xfId="0" applyNumberFormat="1" applyFont="1" applyFill="1" applyBorder="1" applyAlignment="1">
      <x:alignment horizontal="right" vertical="center" wrapText="1"/>
    </x:xf>
    <x:xf numFmtId="0" fontId="9" fillId="11" borderId="0" xfId="0" applyNumberFormat="1" applyFont="1" applyFill="1" applyBorder="1" applyAlignment="1">
      <x:alignment horizontal="right" vertical="center" wrapText="1"/>
    </x:xf>
    <x:xf numFmtId="0" fontId="9" fillId="11" borderId="26" xfId="0" applyNumberFormat="1" applyFont="1" applyFill="1" applyBorder="1" applyAlignment="1">
      <x:alignment horizontal="right" vertical="center" wrapText="1"/>
    </x:xf>
    <x:xf numFmtId="0" fontId="9" fillId="11" borderId="27" xfId="0" applyNumberFormat="1" applyFont="1" applyFill="1" applyBorder="1" applyAlignment="1">
      <x:alignment horizontal="right" vertical="center" wrapText="1"/>
    </x:xf>
    <x:xf numFmtId="0" fontId="9" fillId="11" borderId="1" xfId="0" applyNumberFormat="1" applyFont="1" applyFill="1" applyBorder="1" applyAlignment="1">
      <x:alignment horizontal="right" vertical="center" wrapText="1"/>
    </x:xf>
    <x:xf numFmtId="0" fontId="9" fillId="11" borderId="28" xfId="0" applyNumberFormat="1" applyFont="1" applyFill="1" applyBorder="1" applyAlignment="1">
      <x:alignment horizontal="right" vertical="center" wrapText="1"/>
    </x:xf>
    <x:xf numFmtId="0" fontId="10" fillId="9" borderId="0" xfId="0" applyNumberFormat="1" applyFont="1" applyFill="1" applyBorder="1"/>
    <x:xf numFmtId="0" fontId="10" fillId="9" borderId="9" xfId="0" applyNumberFormat="1" applyFont="1" applyFill="1" applyBorder="1"/>
    <x:xf numFmtId="0" fontId="10" fillId="9" borderId="10" xfId="0" applyNumberFormat="1" applyFont="1" applyFill="1" applyBorder="1"/>
    <x:xf numFmtId="0" fontId="10" fillId="9" borderId="11" xfId="0" applyNumberFormat="1" applyFont="1" applyFill="1" applyBorder="1"/>
    <x:xf numFmtId="0" fontId="10" fillId="9" borderId="12" xfId="0" applyNumberFormat="1" applyFont="1" applyFill="1" applyBorder="1"/>
    <x:xf numFmtId="0" fontId="10" fillId="9" borderId="13" xfId="0" applyNumberFormat="1" applyFont="1" applyFill="1" applyBorder="1"/>
    <x:xf numFmtId="0" fontId="10" fillId="9" borderId="14" xfId="0" applyNumberFormat="1" applyFont="1" applyFill="1" applyBorder="1"/>
    <x:xf numFmtId="0" fontId="10" fillId="9" borderId="15" xfId="0" applyNumberFormat="1" applyFont="1" applyFill="1" applyBorder="1"/>
    <x:xf numFmtId="0" fontId="10" fillId="9" borderId="16" xfId="0" applyNumberFormat="1" applyFont="1" applyFill="1" applyBorder="1"/>
    <x:xf numFmtId="0" fontId="10" fillId="9" borderId="9" xfId="0" applyNumberFormat="1" applyFont="1" applyFill="1" applyBorder="1" applyAlignment="1">
      <x:alignment wrapText="1"/>
    </x:xf>
    <x:xf numFmtId="0" fontId="10" fillId="9" borderId="10" xfId="0" applyNumberFormat="1" applyFont="1" applyFill="1" applyBorder="1" applyAlignment="1">
      <x:alignment wrapText="1"/>
    </x:xf>
    <x:xf numFmtId="0" fontId="10" fillId="9" borderId="11" xfId="0" applyNumberFormat="1" applyFont="1" applyFill="1" applyBorder="1" applyAlignment="1">
      <x:alignment wrapText="1"/>
    </x:xf>
    <x:xf numFmtId="0" fontId="10" fillId="9" borderId="12" xfId="0" applyNumberFormat="1" applyFont="1" applyFill="1" applyBorder="1" applyAlignment="1">
      <x:alignment wrapText="1"/>
    </x:xf>
    <x:xf numFmtId="0" fontId="10" fillId="9" borderId="0" xfId="0" applyNumberFormat="1" applyFont="1" applyFill="1" applyBorder="1" applyAlignment="1">
      <x:alignment wrapText="1"/>
    </x:xf>
    <x:xf numFmtId="0" fontId="10" fillId="9" borderId="13" xfId="0" applyNumberFormat="1" applyFont="1" applyFill="1" applyBorder="1" applyAlignment="1">
      <x:alignment wrapText="1"/>
    </x:xf>
    <x:xf numFmtId="0" fontId="10" fillId="9" borderId="14" xfId="0" applyNumberFormat="1" applyFont="1" applyFill="1" applyBorder="1" applyAlignment="1">
      <x:alignment wrapText="1"/>
    </x:xf>
    <x:xf numFmtId="0" fontId="10" fillId="9" borderId="15" xfId="0" applyNumberFormat="1" applyFont="1" applyFill="1" applyBorder="1" applyAlignment="1">
      <x:alignment wrapText="1"/>
    </x:xf>
    <x:xf numFmtId="0" fontId="10" fillId="9" borderId="16" xfId="0" applyNumberFormat="1" applyFont="1" applyFill="1" applyBorder="1" applyAlignment="1">
      <x:alignment wrapText="1"/>
    </x:xf>
    <x:xf numFmtId="0" fontId="10" fillId="9" borderId="9" xfId="0" applyNumberFormat="1" applyFont="1" applyFill="1" applyBorder="1" applyAlignment="1">
      <x:alignment horizontal="right" wrapText="1"/>
    </x:xf>
    <x:xf numFmtId="0" fontId="10" fillId="9" borderId="10" xfId="0" applyNumberFormat="1" applyFont="1" applyFill="1" applyBorder="1" applyAlignment="1">
      <x:alignment horizontal="right" wrapText="1"/>
    </x:xf>
    <x:xf numFmtId="0" fontId="10" fillId="9" borderId="11" xfId="0" applyNumberFormat="1" applyFont="1" applyFill="1" applyBorder="1" applyAlignment="1">
      <x:alignment horizontal="right" wrapText="1"/>
    </x:xf>
    <x:xf numFmtId="0" fontId="10" fillId="9" borderId="12" xfId="0" applyNumberFormat="1" applyFont="1" applyFill="1" applyBorder="1" applyAlignment="1">
      <x:alignment horizontal="right" wrapText="1"/>
    </x:xf>
    <x:xf numFmtId="0" fontId="10" fillId="9" borderId="0" xfId="0" applyNumberFormat="1" applyFont="1" applyFill="1" applyBorder="1" applyAlignment="1">
      <x:alignment horizontal="right" wrapText="1"/>
    </x:xf>
    <x:xf numFmtId="0" fontId="10" fillId="9" borderId="13" xfId="0" applyNumberFormat="1" applyFont="1" applyFill="1" applyBorder="1" applyAlignment="1">
      <x:alignment horizontal="right" wrapText="1"/>
    </x:xf>
    <x:xf numFmtId="0" fontId="10" fillId="9" borderId="14" xfId="0" applyNumberFormat="1" applyFont="1" applyFill="1" applyBorder="1" applyAlignment="1">
      <x:alignment horizontal="right" wrapText="1"/>
    </x:xf>
    <x:xf numFmtId="0" fontId="10" fillId="9" borderId="15" xfId="0" applyNumberFormat="1" applyFont="1" applyFill="1" applyBorder="1" applyAlignment="1">
      <x:alignment horizontal="right" wrapText="1"/>
    </x:xf>
    <x:xf numFmtId="0" fontId="10" fillId="9" borderId="16" xfId="0" applyNumberFormat="1" applyFont="1" applyFill="1" applyBorder="1" applyAlignment="1">
      <x:alignment horizontal="right" wrapText="1"/>
    </x:xf>
    <x:xf numFmtId="0" fontId="10" fillId="9" borderId="9" xfId="0" applyNumberFormat="1" applyFont="1" applyFill="1" applyBorder="1" applyAlignment="1">
      <x:alignment horizontal="right" vertical="center" wrapText="1"/>
    </x:xf>
    <x:xf numFmtId="0" fontId="10" fillId="9" borderId="10" xfId="0" applyNumberFormat="1" applyFont="1" applyFill="1" applyBorder="1" applyAlignment="1">
      <x:alignment horizontal="right" vertical="center" wrapText="1"/>
    </x:xf>
    <x:xf numFmtId="0" fontId="10" fillId="9" borderId="11" xfId="0" applyNumberFormat="1" applyFont="1" applyFill="1" applyBorder="1" applyAlignment="1">
      <x:alignment horizontal="right" vertical="center" wrapText="1"/>
    </x:xf>
    <x:xf numFmtId="0" fontId="10" fillId="9" borderId="12" xfId="0" applyNumberFormat="1" applyFont="1" applyFill="1" applyBorder="1" applyAlignment="1">
      <x:alignment horizontal="right" vertical="center" wrapText="1"/>
    </x:xf>
    <x:xf numFmtId="0" fontId="10" fillId="9" borderId="0" xfId="0" applyNumberFormat="1" applyFont="1" applyFill="1" applyBorder="1" applyAlignment="1">
      <x:alignment horizontal="right" vertical="center" wrapText="1"/>
    </x:xf>
    <x:xf numFmtId="0" fontId="10" fillId="9" borderId="13" xfId="0" applyNumberFormat="1" applyFont="1" applyFill="1" applyBorder="1" applyAlignment="1">
      <x:alignment horizontal="right" vertical="center" wrapText="1"/>
    </x:xf>
    <x:xf numFmtId="0" fontId="10" fillId="9" borderId="14" xfId="0" applyNumberFormat="1" applyFont="1" applyFill="1" applyBorder="1" applyAlignment="1">
      <x:alignment horizontal="right" vertical="center" wrapText="1"/>
    </x:xf>
    <x:xf numFmtId="0" fontId="10" fillId="9" borderId="15" xfId="0" applyNumberFormat="1" applyFont="1" applyFill="1" applyBorder="1" applyAlignment="1">
      <x:alignment horizontal="right" vertical="center" wrapText="1"/>
    </x:xf>
    <x:xf numFmtId="0" fontId="10" fillId="9" borderId="16" xfId="0" applyNumberFormat="1" applyFont="1" applyFill="1" applyBorder="1" applyAlignment="1">
      <x:alignment horizontal="right" vertical="center" wrapText="1"/>
    </x:xf>
    <x:xf numFmtId="0" fontId="11" fillId="10" borderId="0" xfId="0" applyNumberFormat="1" applyFont="1" applyFill="1" applyBorder="1"/>
    <x:xf numFmtId="0" fontId="11" fillId="10" borderId="29" xfId="0" applyNumberFormat="1" applyFont="1" applyFill="1" applyBorder="1"/>
    <x:xf numFmtId="0" fontId="11" fillId="10" borderId="30" xfId="0" applyNumberFormat="1" applyFont="1" applyFill="1" applyBorder="1"/>
    <x:xf numFmtId="0" fontId="11" fillId="10" borderId="31" xfId="0" applyNumberFormat="1" applyFont="1" applyFill="1" applyBorder="1"/>
    <x:xf numFmtId="0" fontId="11" fillId="10" borderId="32" xfId="0" applyNumberFormat="1" applyFont="1" applyFill="1" applyBorder="1"/>
    <x:xf numFmtId="0" fontId="11" fillId="10" borderId="33" xfId="0" applyNumberFormat="1" applyFont="1" applyFill="1" applyBorder="1"/>
    <x:xf numFmtId="0" fontId="11" fillId="10" borderId="34" xfId="0" applyNumberFormat="1" applyFont="1" applyFill="1" applyBorder="1"/>
    <x:xf numFmtId="0" fontId="11" fillId="10" borderId="35" xfId="0" applyNumberFormat="1" applyFont="1" applyFill="1" applyBorder="1"/>
    <x:xf numFmtId="0" fontId="11" fillId="10" borderId="36" xfId="0" applyNumberFormat="1" applyFont="1" applyFill="1" applyBorder="1"/>
    <x:xf numFmtId="0" fontId="11" fillId="10" borderId="29" xfId="0" applyNumberFormat="1" applyFont="1" applyFill="1" applyBorder="1" applyAlignment="1">
      <x:alignment wrapText="1"/>
    </x:xf>
    <x:xf numFmtId="0" fontId="11" fillId="10" borderId="30" xfId="0" applyNumberFormat="1" applyFont="1" applyFill="1" applyBorder="1" applyAlignment="1">
      <x:alignment wrapText="1"/>
    </x:xf>
    <x:xf numFmtId="0" fontId="11" fillId="10" borderId="31" xfId="0" applyNumberFormat="1" applyFont="1" applyFill="1" applyBorder="1" applyAlignment="1">
      <x:alignment wrapText="1"/>
    </x:xf>
    <x:xf numFmtId="0" fontId="11" fillId="10" borderId="32" xfId="0" applyNumberFormat="1" applyFont="1" applyFill="1" applyBorder="1" applyAlignment="1">
      <x:alignment wrapText="1"/>
    </x:xf>
    <x:xf numFmtId="0" fontId="11" fillId="10" borderId="0" xfId="0" applyNumberFormat="1" applyFont="1" applyFill="1" applyBorder="1" applyAlignment="1">
      <x:alignment wrapText="1"/>
    </x:xf>
    <x:xf numFmtId="0" fontId="11" fillId="10" borderId="33" xfId="0" applyNumberFormat="1" applyFont="1" applyFill="1" applyBorder="1" applyAlignment="1">
      <x:alignment wrapText="1"/>
    </x:xf>
    <x:xf numFmtId="0" fontId="11" fillId="10" borderId="34" xfId="0" applyNumberFormat="1" applyFont="1" applyFill="1" applyBorder="1" applyAlignment="1">
      <x:alignment wrapText="1"/>
    </x:xf>
    <x:xf numFmtId="0" fontId="11" fillId="10" borderId="35" xfId="0" applyNumberFormat="1" applyFont="1" applyFill="1" applyBorder="1" applyAlignment="1">
      <x:alignment wrapText="1"/>
    </x:xf>
    <x:xf numFmtId="0" fontId="11" fillId="10" borderId="36" xfId="0" applyNumberFormat="1" applyFont="1" applyFill="1" applyBorder="1" applyAlignment="1">
      <x:alignment wrapText="1"/>
    </x:xf>
    <x:xf numFmtId="0" fontId="11" fillId="10" borderId="29" xfId="0" applyNumberFormat="1" applyFont="1" applyFill="1" applyBorder="1" applyAlignment="1">
      <x:alignment horizontal="right" wrapText="1"/>
    </x:xf>
    <x:xf numFmtId="0" fontId="11" fillId="10" borderId="30" xfId="0" applyNumberFormat="1" applyFont="1" applyFill="1" applyBorder="1" applyAlignment="1">
      <x:alignment horizontal="right" wrapText="1"/>
    </x:xf>
    <x:xf numFmtId="0" fontId="11" fillId="10" borderId="31" xfId="0" applyNumberFormat="1" applyFont="1" applyFill="1" applyBorder="1" applyAlignment="1">
      <x:alignment horizontal="right" wrapText="1"/>
    </x:xf>
    <x:xf numFmtId="0" fontId="11" fillId="10" borderId="32" xfId="0" applyNumberFormat="1" applyFont="1" applyFill="1" applyBorder="1" applyAlignment="1">
      <x:alignment horizontal="right" wrapText="1"/>
    </x:xf>
    <x:xf numFmtId="0" fontId="11" fillId="10" borderId="0" xfId="0" applyNumberFormat="1" applyFont="1" applyFill="1" applyBorder="1" applyAlignment="1">
      <x:alignment horizontal="right" wrapText="1"/>
    </x:xf>
    <x:xf numFmtId="0" fontId="11" fillId="10" borderId="33" xfId="0" applyNumberFormat="1" applyFont="1" applyFill="1" applyBorder="1" applyAlignment="1">
      <x:alignment horizontal="right" wrapText="1"/>
    </x:xf>
    <x:xf numFmtId="0" fontId="11" fillId="10" borderId="34" xfId="0" applyNumberFormat="1" applyFont="1" applyFill="1" applyBorder="1" applyAlignment="1">
      <x:alignment horizontal="right" wrapText="1"/>
    </x:xf>
    <x:xf numFmtId="0" fontId="11" fillId="10" borderId="35" xfId="0" applyNumberFormat="1" applyFont="1" applyFill="1" applyBorder="1" applyAlignment="1">
      <x:alignment horizontal="right" wrapText="1"/>
    </x:xf>
    <x:xf numFmtId="0" fontId="11" fillId="10" borderId="36" xfId="0" applyNumberFormat="1" applyFont="1" applyFill="1" applyBorder="1" applyAlignment="1">
      <x:alignment horizontal="right" wrapText="1"/>
    </x:xf>
    <x:xf numFmtId="0" fontId="11" fillId="10" borderId="29" xfId="0" applyNumberFormat="1" applyFont="1" applyFill="1" applyBorder="1" applyAlignment="1">
      <x:alignment horizontal="right" vertical="center" wrapText="1"/>
    </x:xf>
    <x:xf numFmtId="0" fontId="11" fillId="10" borderId="30" xfId="0" applyNumberFormat="1" applyFont="1" applyFill="1" applyBorder="1" applyAlignment="1">
      <x:alignment horizontal="right" vertical="center" wrapText="1"/>
    </x:xf>
    <x:xf numFmtId="0" fontId="11" fillId="10" borderId="31" xfId="0" applyNumberFormat="1" applyFont="1" applyFill="1" applyBorder="1" applyAlignment="1">
      <x:alignment horizontal="right" vertical="center" wrapText="1"/>
    </x:xf>
    <x:xf numFmtId="0" fontId="11" fillId="10" borderId="32" xfId="0" applyNumberFormat="1" applyFont="1" applyFill="1" applyBorder="1" applyAlignment="1">
      <x:alignment horizontal="right" vertical="center" wrapText="1"/>
    </x:xf>
    <x:xf numFmtId="0" fontId="11" fillId="10" borderId="0" xfId="0" applyNumberFormat="1" applyFont="1" applyFill="1" applyBorder="1" applyAlignment="1">
      <x:alignment horizontal="right" vertical="center" wrapText="1"/>
    </x:xf>
    <x:xf numFmtId="0" fontId="11" fillId="10" borderId="33" xfId="0" applyNumberFormat="1" applyFont="1" applyFill="1" applyBorder="1" applyAlignment="1">
      <x:alignment horizontal="right" vertical="center" wrapText="1"/>
    </x:xf>
    <x:xf numFmtId="0" fontId="11" fillId="10" borderId="34" xfId="0" applyNumberFormat="1" applyFont="1" applyFill="1" applyBorder="1" applyAlignment="1">
      <x:alignment horizontal="right" vertical="center" wrapText="1"/>
    </x:xf>
    <x:xf numFmtId="0" fontId="11" fillId="10" borderId="35" xfId="0" applyNumberFormat="1" applyFont="1" applyFill="1" applyBorder="1" applyAlignment="1">
      <x:alignment horizontal="right" vertical="center" wrapText="1"/>
    </x:xf>
    <x:xf numFmtId="0" fontId="11" fillId="10" borderId="36" xfId="0" applyNumberFormat="1" applyFont="1" applyFill="1" applyBorder="1" applyAlignment="1">
      <x:alignment horizontal="right" vertical="center" wrapText="1"/>
    </x:xf>
    <x:xf numFmtId="0" fontId="1" fillId="12" borderId="0" xfId="0" applyNumberFormat="1" applyFont="1" applyFill="1" applyBorder="1"/>
    <x:xf numFmtId="0" fontId="12" fillId="12" borderId="0" xfId="0" applyNumberFormat="1" applyFont="1" applyFill="1" applyBorder="1"/>
    <x:xf numFmtId="0" fontId="12" fillId="12" borderId="37" xfId="0" applyNumberFormat="1" applyFont="1" applyFill="1" applyBorder="1"/>
    <x:xf numFmtId="0" fontId="12" fillId="12" borderId="38" xfId="0" applyNumberFormat="1" applyFont="1" applyFill="1" applyBorder="1"/>
    <x:xf numFmtId="0" fontId="12" fillId="12" borderId="39" xfId="0" applyNumberFormat="1" applyFont="1" applyFill="1" applyBorder="1"/>
    <x:xf numFmtId="0" fontId="12" fillId="12" borderId="40" xfId="0" applyNumberFormat="1" applyFont="1" applyFill="1" applyBorder="1"/>
    <x:xf numFmtId="0" fontId="12" fillId="12" borderId="41" xfId="0" applyNumberFormat="1" applyFont="1" applyFill="1" applyBorder="1"/>
    <x:xf numFmtId="0" fontId="12" fillId="12" borderId="42" xfId="0" applyNumberFormat="1" applyFont="1" applyFill="1" applyBorder="1"/>
    <x:xf numFmtId="0" fontId="12" fillId="12" borderId="43" xfId="0" applyNumberFormat="1" applyFont="1" applyFill="1" applyBorder="1"/>
    <x:xf numFmtId="0" fontId="12" fillId="12" borderId="44" xfId="0" applyNumberFormat="1" applyFont="1" applyFill="1" applyBorder="1"/>
    <x:xf numFmtId="0" fontId="12" fillId="12" borderId="37" xfId="0" applyNumberFormat="1" applyFont="1" applyFill="1" applyBorder="1" applyAlignment="1">
      <x:alignment wrapText="1"/>
    </x:xf>
    <x:xf numFmtId="0" fontId="12" fillId="12" borderId="38" xfId="0" applyNumberFormat="1" applyFont="1" applyFill="1" applyBorder="1" applyAlignment="1">
      <x:alignment wrapText="1"/>
    </x:xf>
    <x:xf numFmtId="0" fontId="12" fillId="12" borderId="39" xfId="0" applyNumberFormat="1" applyFont="1" applyFill="1" applyBorder="1" applyAlignment="1">
      <x:alignment wrapText="1"/>
    </x:xf>
    <x:xf numFmtId="0" fontId="12" fillId="12" borderId="40" xfId="0" applyNumberFormat="1" applyFont="1" applyFill="1" applyBorder="1" applyAlignment="1">
      <x:alignment wrapText="1"/>
    </x:xf>
    <x:xf numFmtId="0" fontId="12" fillId="12" borderId="0" xfId="0" applyNumberFormat="1" applyFont="1" applyFill="1" applyBorder="1" applyAlignment="1">
      <x:alignment wrapText="1"/>
    </x:xf>
    <x:xf numFmtId="0" fontId="12" fillId="12" borderId="41" xfId="0" applyNumberFormat="1" applyFont="1" applyFill="1" applyBorder="1" applyAlignment="1">
      <x:alignment wrapText="1"/>
    </x:xf>
    <x:xf numFmtId="0" fontId="12" fillId="12" borderId="42" xfId="0" applyNumberFormat="1" applyFont="1" applyFill="1" applyBorder="1" applyAlignment="1">
      <x:alignment wrapText="1"/>
    </x:xf>
    <x:xf numFmtId="0" fontId="12" fillId="12" borderId="43" xfId="0" applyNumberFormat="1" applyFont="1" applyFill="1" applyBorder="1" applyAlignment="1">
      <x:alignment wrapText="1"/>
    </x:xf>
    <x:xf numFmtId="0" fontId="12" fillId="12" borderId="44" xfId="0" applyNumberFormat="1" applyFont="1" applyFill="1" applyBorder="1" applyAlignment="1">
      <x:alignment wrapText="1"/>
    </x:xf>
    <x:xf numFmtId="0" fontId="12" fillId="12" borderId="37" xfId="0" applyNumberFormat="1" applyFont="1" applyFill="1" applyBorder="1" applyAlignment="1">
      <x:alignment horizontal="right" wrapText="1"/>
    </x:xf>
    <x:xf numFmtId="0" fontId="12" fillId="12" borderId="38" xfId="0" applyNumberFormat="1" applyFont="1" applyFill="1" applyBorder="1" applyAlignment="1">
      <x:alignment horizontal="right" wrapText="1"/>
    </x:xf>
    <x:xf numFmtId="0" fontId="12" fillId="12" borderId="39" xfId="0" applyNumberFormat="1" applyFont="1" applyFill="1" applyBorder="1" applyAlignment="1">
      <x:alignment horizontal="right" wrapText="1"/>
    </x:xf>
    <x:xf numFmtId="0" fontId="12" fillId="12" borderId="40" xfId="0" applyNumberFormat="1" applyFont="1" applyFill="1" applyBorder="1" applyAlignment="1">
      <x:alignment horizontal="right" wrapText="1"/>
    </x:xf>
    <x:xf numFmtId="0" fontId="12" fillId="12" borderId="0" xfId="0" applyNumberFormat="1" applyFont="1" applyFill="1" applyBorder="1" applyAlignment="1">
      <x:alignment horizontal="right" wrapText="1"/>
    </x:xf>
    <x:xf numFmtId="0" fontId="12" fillId="12" borderId="41" xfId="0" applyNumberFormat="1" applyFont="1" applyFill="1" applyBorder="1" applyAlignment="1">
      <x:alignment horizontal="right" wrapText="1"/>
    </x:xf>
    <x:xf numFmtId="0" fontId="12" fillId="12" borderId="42" xfId="0" applyNumberFormat="1" applyFont="1" applyFill="1" applyBorder="1" applyAlignment="1">
      <x:alignment horizontal="right" wrapText="1"/>
    </x:xf>
    <x:xf numFmtId="0" fontId="12" fillId="12" borderId="43" xfId="0" applyNumberFormat="1" applyFont="1" applyFill="1" applyBorder="1" applyAlignment="1">
      <x:alignment horizontal="right" wrapText="1"/>
    </x:xf>
    <x:xf numFmtId="0" fontId="12" fillId="12" borderId="44" xfId="0" applyNumberFormat="1" applyFont="1" applyFill="1" applyBorder="1" applyAlignment="1">
      <x:alignment horizontal="right" wrapText="1"/>
    </x:xf>
    <x:xf numFmtId="0" fontId="12" fillId="12" borderId="37" xfId="0" applyNumberFormat="1" applyFont="1" applyFill="1" applyBorder="1" applyAlignment="1">
      <x:alignment horizontal="right" vertical="center" wrapText="1"/>
    </x:xf>
    <x:xf numFmtId="0" fontId="12" fillId="12" borderId="38" xfId="0" applyNumberFormat="1" applyFont="1" applyFill="1" applyBorder="1" applyAlignment="1">
      <x:alignment horizontal="right" vertical="center" wrapText="1"/>
    </x:xf>
    <x:xf numFmtId="0" fontId="12" fillId="12" borderId="39" xfId="0" applyNumberFormat="1" applyFont="1" applyFill="1" applyBorder="1" applyAlignment="1">
      <x:alignment horizontal="right" vertical="center" wrapText="1"/>
    </x:xf>
    <x:xf numFmtId="0" fontId="12" fillId="12" borderId="40" xfId="0" applyNumberFormat="1" applyFont="1" applyFill="1" applyBorder="1" applyAlignment="1">
      <x:alignment horizontal="right" vertical="center" wrapText="1"/>
    </x:xf>
    <x:xf numFmtId="0" fontId="12" fillId="12" borderId="0" xfId="0" applyNumberFormat="1" applyFont="1" applyFill="1" applyBorder="1" applyAlignment="1">
      <x:alignment horizontal="right" vertical="center" wrapText="1"/>
    </x:xf>
    <x:xf numFmtId="0" fontId="12" fillId="12" borderId="41" xfId="0" applyNumberFormat="1" applyFont="1" applyFill="1" applyBorder="1" applyAlignment="1">
      <x:alignment horizontal="right" vertical="center" wrapText="1"/>
    </x:xf>
    <x:xf numFmtId="0" fontId="12" fillId="12" borderId="42" xfId="0" applyNumberFormat="1" applyFont="1" applyFill="1" applyBorder="1" applyAlignment="1">
      <x:alignment horizontal="right" vertical="center" wrapText="1"/>
    </x:xf>
    <x:xf numFmtId="0" fontId="12" fillId="12" borderId="43" xfId="0" applyNumberFormat="1" applyFont="1" applyFill="1" applyBorder="1" applyAlignment="1">
      <x:alignment horizontal="right" vertical="center" wrapText="1"/>
    </x:xf>
    <x:xf numFmtId="0" fontId="12" fillId="12" borderId="44" xfId="0" applyNumberFormat="1" applyFont="1" applyFill="1" applyBorder="1" applyAlignment="1">
      <x:alignment horizontal="right" vertical="center" wrapText="1"/>
    </x:xf>
    <x:xf numFmtId="0" fontId="1" fillId="10" borderId="5" xfId="0" applyNumberFormat="1" applyFont="1" applyFill="1" applyBorder="1" applyAlignment="1">
      <x:alignment horizontal="right"/>
    </x:xf>
    <x:xf numFmtId="0" fontId="1" fillId="2" borderId="5" xfId="0" applyNumberFormat="1" applyFont="1" applyFill="1" applyBorder="1"/>
    <x:xf numFmtId="0" fontId="1" fillId="2" borderId="5" xfId="0" applyNumberFormat="1" applyFont="1" applyFill="1" applyBorder="1" applyAlignment="1">
      <x:alignment horizontal="right"/>
    </x:xf>
  </x:cellXfs>
  <x:cellStyles count="1">
    <x:cellStyle name="Normal" xfId="0"/>
  </x:cellStyles>
  <x:dxfs count="14">
    <x:dxf>
      <x:font>
        <x:b/>
        <x:color rgb="FFB64B4B"/>
      </x:font>
      <x:fill>
        <x:patternFill patternType="solid">
          <x:bgColor rgb="FFF9E4E1"/>
        </x:patternFill>
      </x:fill>
    </x:dxf>
    <x:dxf>
      <x:font>
        <x:b/>
        <x:color rgb="FFD48B2C"/>
      </x:font>
      <x:fill>
        <x:patternFill patternType="solid">
          <x:bgColor rgb="FFFFF0D6"/>
        </x:patternFill>
      </x:fill>
    </x:dxf>
    <x:dxf>
      <x:font>
        <x:b/>
        <x:color rgb="FFB64B4B"/>
      </x:font>
      <x:fill>
        <x:patternFill patternType="solid">
          <x:bgColor rgb="FFF9E4E1"/>
        </x:patternFill>
      </x:fill>
    </x:dxf>
    <x:dxf>
      <x:font>
        <x:b/>
        <x:color rgb="FFD48B2C"/>
      </x:font>
      <x:fill>
        <x:patternFill patternType="solid">
          <x:bgColor rgb="FFFFF0D6"/>
        </x:patternFill>
      </x:fill>
    </x:dxf>
    <x:dxf>
      <x:font>
        <x:b/>
        <x:color rgb="FFB64B4B"/>
      </x:font>
      <x:fill>
        <x:patternFill patternType="solid">
          <x:bgColor rgb="FFF9E4E1"/>
        </x:patternFill>
      </x:fill>
    </x:dxf>
    <x:dxf>
      <x:font>
        <x:b/>
        <x:color rgb="FFB64B4B"/>
      </x:font>
      <x:fill>
        <x:patternFill patternType="solid">
          <x:bgColor rgb="FFF9E4E1"/>
        </x:patternFill>
      </x:fill>
    </x:dxf>
    <x:dxf>
      <x:font>
        <x:b/>
        <x:color rgb="FF1F6B55"/>
      </x:font>
      <x:fill>
        <x:patternFill patternType="solid">
          <x:bgColor rgb="FFE8F2ED"/>
        </x:patternFill>
      </x:fill>
    </x:dxf>
    <x:dxf>
      <x:font>
        <x:b/>
        <x:color rgb="FFD48B2C"/>
      </x:font>
      <x:fill>
        <x:patternFill patternType="solid">
          <x:bgColor rgb="FFFFF0D6"/>
        </x:patternFill>
      </x:fill>
    </x:dxf>
    <x:dxf>
      <x:font>
        <x:b/>
        <x:color rgb="FFD48B2C"/>
      </x:font>
      <x:fill>
        <x:patternFill patternType="solid">
          <x:bgColor rgb="FFFFF0D6"/>
        </x:patternFill>
      </x:fill>
    </x:dxf>
    <x:dxf>
      <x:font>
        <x:b/>
        <x:color rgb="FFB64B4B"/>
      </x:font>
      <x:fill>
        <x:patternFill patternType="solid">
          <x:bgColor rgb="FFF9E4E1"/>
        </x:patternFill>
      </x:fill>
    </x:dxf>
    <x:dxf>
      <x:font>
        <x:b/>
        <x:color rgb="FFB64B4B"/>
      </x:font>
      <x:fill>
        <x:patternFill patternType="solid">
          <x:bgColor rgb="FFF9E4E1"/>
        </x:patternFill>
      </x:fill>
    </x:dxf>
    <x:dxf>
      <x:font>
        <x:b/>
        <x:color rgb="FFB64B4B"/>
      </x:font>
      <x:fill>
        <x:patternFill patternType="solid">
          <x:bgColor rgb="FFF9E4E1"/>
        </x:patternFill>
      </x:fill>
    </x:dxf>
    <x:dxf>
      <x:font>
        <x:b/>
        <x:color rgb="FFD48B2C"/>
      </x:font>
      <x:fill>
        <x:patternFill patternType="solid">
          <x:bgColor rgb="FFFFF0D6"/>
        </x:patternFill>
      </x:fill>
    </x:dxf>
    <x:dxf>
      <x:font>
        <x:b/>
        <x:color rgb="FFB64B4B"/>
      </x:font>
      <x:fill>
        <x:patternFill patternType="solid">
          <x:bgColor rgb="FFF9E4E1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776db3c62946a5" /><Relationship Type="http://schemas.openxmlformats.org/officeDocument/2006/relationships/theme" Target="/xl/theme/theme1.xml" Id="R06cb8d18ff69497d" /><Relationship Type="http://schemas.openxmlformats.org/officeDocument/2006/relationships/sharedStrings" Target="/xl/sharedStrings.xml" Id="Rc219a353ccc1469f" /><Relationship Type="http://schemas.openxmlformats.org/officeDocument/2006/relationships/worksheet" Target="/xl/worksheets/sheet1.xml" Id="R0d8ca382473d441d" /><Relationship Type="http://schemas.openxmlformats.org/officeDocument/2006/relationships/worksheet" Target="/xl/worksheets/sheet2.xml" Id="R1dcb65c90c7e49cc" /><Relationship Type="http://schemas.openxmlformats.org/officeDocument/2006/relationships/worksheet" Target="/xl/worksheets/sheet3.xml" Id="Re16d37c1a337445a" /><Relationship Type="http://schemas.openxmlformats.org/officeDocument/2006/relationships/worksheet" Target="/xl/worksheets/sheet4.xml" Id="Re860c1e4428c45a8" /><Relationship Type="http://schemas.openxmlformats.org/officeDocument/2006/relationships/worksheet" Target="/xl/worksheets/sheet5.xml" Id="R83e0d94dc32d4b6e" /><Relationship Type="http://schemas.openxmlformats.org/officeDocument/2006/relationships/worksheet" Target="/xl/worksheets/sheet6.xml" Id="R0afe5f28ca3d40d1" /><Relationship Type="http://schemas.openxmlformats.org/officeDocument/2006/relationships/worksheet" Target="/xl/worksheets/sheet7.xml" Id="Re07e7c71d7054bb9" /><Relationship Type="http://schemas.openxmlformats.org/officeDocument/2006/relationships/worksheet" Target="/xl/worksheets/sheet8.xml" Id="R55aa050d59544b77" /><Relationship Type="http://schemas.openxmlformats.org/officeDocument/2006/relationships/worksheet" Target="/xl/worksheets/sheet9.xml" Id="Ra43f74cf4e534716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0f284d2ed0ac445a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chart" Target="/xl/drawings/charts/chart2.xml" Id="R5849b6587c9e4419" /><Relationship Type="http://schemas.openxmlformats.org/officeDocument/2006/relationships/chart" Target="/xl/drawings/charts/chart3.xml" Id="R0e49e2aa346c47b5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تغطية الوظائف</a:t>
            </a:r>
          </a:p>
        </c:rich>
      </c:tx>
      <c:overlay val="0"/>
    </c:title>
    <c:plotArea>
      <c:barChart>
        <c:barDir val="col"/>
        <c:varyColors val="0"/>
        <c:ser>
          <c:idx val="0"/>
          <c:order val="0"/>
          <c:tx>
            <c:v>الشواغر</c:v>
          </c:tx>
          <c:spPr>
            <a:solidFill xmlns:a="http://schemas.openxmlformats.org/drawingml/2006/main">
              <a:srgbClr val="B88935"/>
            </a:solidFill>
          </c:spPr>
          <c:invertIfNegative val="0"/>
          <c:cat>
            <c:strRef>
              <c:f>'مسار التوظيف'!$A$11:$A$15</c:f>
              <c:strCache>
                <c:ptCount val="0"/>
              </c:strCache>
            </c:strRef>
          </c:cat>
          <c:val>
            <c:numRef>
              <c:f>'مسار التوظيف'!$B$11:$B$15</c:f>
              <c:numCache>
                <c:formatCode>General</c:formatCode>
                <c:ptCount val="0"/>
              </c:numCache>
            </c:numRef>
          </c:val>
        </c:ser>
        <c:ser>
          <c:idx val="1"/>
          <c:order val="1"/>
          <c:tx>
            <c:v>المرشحون النشطون</c:v>
          </c:tx>
          <c:spPr>
            <a:solidFill xmlns:a="http://schemas.openxmlformats.org/drawingml/2006/main">
              <a:srgbClr val="1F6B55"/>
            </a:solidFill>
          </c:spPr>
          <c:invertIfNegative val="0"/>
          <c:cat>
            <c:strRef>
              <c:f>'مسار التوظيف'!$A$11:$A$15</c:f>
              <c:strCache>
                <c:ptCount val="0"/>
              </c:strCache>
            </c:strRef>
          </c:cat>
          <c:val>
            <c:numRef>
              <c:f>'مسار التوظيف'!$C$11:$C$15</c:f>
              <c:numCache>
                <c:formatCode>General</c:formatCode>
                <c:ptCount val="0"/>
              </c:numCache>
            </c:numRef>
          </c:val>
        </c:ser>
        <c:ser>
          <c:idx val="2"/>
          <c:order val="2"/>
          <c:tx>
            <c:v>تم التعيين</c:v>
          </c:tx>
          <c:spPr>
            <a:solidFill xmlns:a="http://schemas.openxmlformats.org/drawingml/2006/main">
              <a:srgbClr val="123B32"/>
            </a:solidFill>
          </c:spPr>
          <c:invertIfNegative val="0"/>
          <c:cat>
            <c:strRef>
              <c:f>'مسار التوظيف'!$A$11:$A$15</c:f>
              <c:strCache>
                <c:ptCount val="0"/>
              </c:strCache>
            </c:strRef>
          </c:cat>
          <c:val>
            <c:numRef>
              <c:f>'مسار التوظيف'!$H$11:$H$15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 sourceLinked="0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t"/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>
              <a:latin typeface="Arial"/>
              <a:ea typeface="Arial"/>
              <a:cs typeface="Arial"/>
            </a:defRPr>
          </a:pPr>
        </a:p>
      </c:txPr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قمع التوظيف</a:t>
            </a:r>
          </a:p>
        </c:rich>
      </c:tx>
      <c:overlay val="0"/>
    </c:title>
    <c:plotArea>
      <c:barChart>
        <c:barDir val="col"/>
        <c:varyColors val="0"/>
        <c:ser>
          <c:idx val="0"/>
          <c:order val="0"/>
          <c:tx>
            <c:v>المرشحون</c:v>
          </c:tx>
          <c:spPr>
            <a:solidFill xmlns:a="http://schemas.openxmlformats.org/drawingml/2006/main">
              <a:srgbClr val="1F6B55"/>
            </a:solidFill>
          </c:spPr>
          <c:invertIfNegative val="0"/>
          <c:cat>
            <c:strRef>
              <c:f>'لوحة التحكم'!$H$18:$H$25</c:f>
              <c:strCache>
                <c:ptCount val="0"/>
              </c:strCache>
            </c:strRef>
          </c:cat>
          <c:val>
            <c:numRef>
              <c:f>'لوحة التحكم'!$I$18:$I$25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 sourceLinked="0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3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مصادر المرشحين</a:t>
            </a:r>
          </a:p>
        </c:rich>
      </c:tx>
      <c:overlay val="0"/>
    </c:title>
    <c:plotArea>
      <c:barChart>
        <c:barDir val="col"/>
        <c:grouping val="clustered"/>
        <c:varyColors val="0"/>
        <c:ser>
          <c:idx val="0"/>
          <c:order val="0"/>
          <c:tx>
            <c:v>المرشحون</c:v>
          </c:tx>
          <c:spPr>
            <a:solidFill xmlns:a="http://schemas.openxmlformats.org/drawingml/2006/main">
              <a:srgbClr val="B88935"/>
            </a:solidFill>
          </c:spPr>
          <c:invertIfNegative val="0"/>
          <c:cat>
            <c:strRef>
              <c:f>'لوحة التحكم'!$L$18:$L$22</c:f>
              <c:strCache>
                <c:ptCount val="0"/>
              </c:strCache>
            </c:strRef>
          </c:cat>
          <c:val>
            <c:numRef>
              <c:f>'لوحة التحكم'!$M$18:$M$22</c:f>
              <c:numCache>
                <c:formatCode>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0</xdr:col>
      <xdr:colOff>0</xdr:colOff>
      <xdr:row>18</xdr:row>
      <xdr:rowOff>0</xdr:rowOff>
    </xdr:from>
    <xdr:to>
      <xdr:col>10</xdr:col>
      <xdr:colOff>0</xdr:colOff>
      <xdr:row>38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0f284d2ed0ac445a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>
  <xdr:twoCellAnchor>
    <xdr:from>
      <xdr:col>7</xdr:col>
      <xdr:colOff>0</xdr:colOff>
      <xdr:row>26</xdr:row>
      <xdr:rowOff>0</xdr:rowOff>
    </xdr:from>
    <xdr:to>
      <xdr:col>14</xdr:col>
      <xdr:colOff>0</xdr:colOff>
      <xdr:row>43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5849b6587c9e4419"/>
        </a:graphicData>
      </a:graphic>
    </xdr:graphicFrame>
    <xdr:clientData/>
  </xdr:twoCellAnchor>
  <xdr:twoCellAnchor>
    <xdr:from>
      <xdr:col>14</xdr:col>
      <xdr:colOff>0</xdr:colOff>
      <xdr:row>26</xdr:row>
      <xdr:rowOff>0</xdr:rowOff>
    </xdr:from>
    <xdr:to>
      <xdr:col>20</xdr:col>
      <xdr:colOff>0</xdr:colOff>
      <xdr:row>43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0e49e2aa346c47b5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Roles_ar" displayName="Roles_ar" ref="J10:O15" headerRowCount="1" totalsRowCount="0" totalsRowShown="0">
  <x:tableColumns count="6">
    <x:tableColumn id="1" name="الوظيفة"/>
    <x:tableColumn id="2" name="الشواغر"/>
    <x:tableColumn id="3" name="تاريخ التعيين المستهدف"/>
    <x:tableColumn id="4" name="مسؤول التوظيف"/>
    <x:tableColumn id="5" name="الميزانية الدنيا"/>
    <x:tableColumn id="6" name="الميزانية العليا"/>
  </x:tableColumns>
  <x:tableStyleInfo name="TableStyleMedium4" showFirstColumn="0" showLastColumn="0" showRowStripes="1" showColumnStripes="0"/>
</x:table>
</file>

<file path=xl/tables/table2.xml><?xml version="1.0" encoding="utf-8"?>
<x:table xmlns:x="http://schemas.openxmlformats.org/spreadsheetml/2006/main" id="2" name="Criteria_ar" displayName="Criteria_ar" ref="J19:K24" headerRowCount="1" totalsRowCount="0" totalsRowShown="0">
  <x:tableColumns count="2">
    <x:tableColumn id="1" name="المعيار"/>
    <x:tableColumn id="2" name="الوزن"/>
  </x:tableColumns>
  <x:tableStyleInfo name="TableStyleMedium4" showFirstColumn="0" showLastColumn="0" showRowStripes="1" showColumnStripes="0"/>
</x:table>
</file>

<file path=xl/tables/table3.xml><?xml version="1.0" encoding="utf-8"?>
<x:table xmlns:x="http://schemas.openxmlformats.org/spreadsheetml/2006/main" id="3" name="Candidates_ar" displayName="Candidates_ar" ref="A10:R60" headerRowCount="1" totalsRowCount="0" totalsRowShown="0">
  <x:tableColumns count="18">
    <x:tableColumn id="1" name="معرف المرشح"/>
    <x:tableColumn id="2" name="اسم المرشح"/>
    <x:tableColumn id="3" name="الوظيفة"/>
    <x:tableColumn id="4" name="المصدر"/>
    <x:tableColumn id="5" name="تاريخ التقديم"/>
    <x:tableColumn id="6" name="المرحلة"/>
    <x:tableColumn id="7" name="المسؤول"/>
    <x:tableColumn id="8" name="البريد"/>
    <x:tableColumn id="9" name="الهاتف"/>
    <x:tableColumn id="10" name="توقع الراتب"/>
    <x:tableColumn id="11" name="آخر نشاط"/>
    <x:tableColumn id="12" name="الإجراء التالي"/>
    <x:tableColumn id="13" name="أيام العملية"/>
    <x:tableColumn id="14" name="التقييم الموزون"/>
    <x:tableColumn id="15" name="حالة المقابلة"/>
    <x:tableColumn id="16" name="حالة الإجراء"/>
    <x:tableColumn id="17" name="فحص البيانات"/>
    <x:tableColumn id="18" name="الأولوية"/>
  </x:tableColumns>
  <x:tableStyleInfo name="TableStyleMedium4" showFirstColumn="0" showLastColumn="0" showRowStripes="1" showColumnStripes="0"/>
</x:table>
</file>

<file path=xl/tables/table4.xml><?xml version="1.0" encoding="utf-8"?>
<x:table xmlns:x="http://schemas.openxmlformats.org/spreadsheetml/2006/main" id="4" name="Interviews_ar" displayName="Interviews_ar" ref="A10:L90" headerRowCount="1" totalsRowCount="0" totalsRowShown="0">
  <x:tableColumns count="12">
    <x:tableColumn id="1" name="معرف المقابلة"/>
    <x:tableColumn id="2" name="معرف المرشح"/>
    <x:tableColumn id="3" name="المرشح"/>
    <x:tableColumn id="4" name="الوظيفة"/>
    <x:tableColumn id="5" name="نوع المقابلة"/>
    <x:tableColumn id="6" name="التاريخ"/>
    <x:tableColumn id="7" name="المحاور"/>
    <x:tableColumn id="8" name="الحالة"/>
    <x:tableColumn id="9" name="التوصية"/>
    <x:tableColumn id="10" name="الدرجة"/>
    <x:tableColumn id="11" name="ملاحظات / أدلة"/>
    <x:tableColumn id="12" name="فحص المتابعة"/>
  </x:tableColumns>
  <x:tableStyleInfo name="TableStyleMedium4" showFirstColumn="0" showLastColumn="0" showRowStripes="1" showColumnStripes="0"/>
</x:table>
</file>

<file path=xl/tables/table5.xml><?xml version="1.0" encoding="utf-8"?>
<x:table xmlns:x="http://schemas.openxmlformats.org/spreadsheetml/2006/main" id="5" name="Scorecards_ar" displayName="Scorecards_ar" ref="A10:J60" headerRowCount="1" totalsRowCount="0" totalsRowShown="0">
  <x:tableColumns count="10">
    <x:tableColumn id="1" name="معرف المرشح"/>
    <x:tableColumn id="2" name="المرشح"/>
    <x:tableColumn id="3" name="الوظيفة"/>
    <x:tableColumn id="4" name="ملاءمة الوظيفة"/>
    <x:tableColumn id="5" name="الخبرة"/>
    <x:tableColumn id="6" name="المهارات"/>
    <x:tableColumn id="7" name="التواصل"/>
    <x:tableColumn id="8" name="الدافع"/>
    <x:tableColumn id="9" name="الدرجة الموزونة"/>
    <x:tableColumn id="10" name="إشارة القرار"/>
  </x:tableColumns>
  <x:tableStyleInfo name="TableStyleMedium4" showFirstColumn="0" showLastColumn="0" showRowStripes="1" showColumnStripes="0"/>
</x:table>
</file>

<file path=xl/tables/table6.xml><?xml version="1.0" encoding="utf-8"?>
<x:table xmlns:x="http://schemas.openxmlformats.org/spreadsheetml/2006/main" id="6" name="Offers_ar" displayName="Offers_ar" ref="A10:M60" headerRowCount="1" totalsRowCount="0" totalsRowShown="0">
  <x:tableColumns count="13">
    <x:tableColumn id="1" name="معرف العرض"/>
    <x:tableColumn id="2" name="معرف المرشح"/>
    <x:tableColumn id="3" name="المرشح"/>
    <x:tableColumn id="4" name="الوظيفة"/>
    <x:tableColumn id="5" name="تاريخ العرض"/>
    <x:tableColumn id="6" name="الراتب المقترح"/>
    <x:tableColumn id="7" name="الميزانية الدنيا"/>
    <x:tableColumn id="8" name="الميزانية العليا"/>
    <x:tableColumn id="9" name="الفرق عن المتوسط"/>
    <x:tableColumn id="10" name="الحالة"/>
    <x:tableColumn id="11" name="تاريخ القرار"/>
    <x:tableColumn id="12" name="تاريخ الانتهاء"/>
    <x:tableColumn id="13" name="فحص العرض"/>
  </x:tableColumns>
  <x:tableStyleInfo name="TableStyleMedium4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3b8c01a806944108" /><Relationship Type="http://schemas.openxmlformats.org/officeDocument/2006/relationships/table" Target="/xl/tables/table2.xml" Id="Ree4b300283214b5a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a3dd509d0dc44874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6753f66f4ef943bb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5.xml" Id="Reb1a0058e4a4499e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6.xml" Id="Rbc9619350a5a4d30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drawing" Target="/xl/drawings/drawing1.xml" Id="R711db59388d848af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/xl/drawings/drawing2.xml" Id="Rf788a057a43d41ea" /></Relationships>
</file>

<file path=xl/worksheets/sheet1.xml><?xml version="1.0" encoding="utf-8"?>
<x:worksheet xmlns:x="http://schemas.openxmlformats.org/spreadsheetml/2006/main">
  <x:sheetViews>
    <x:sheetView showGridLines="0" workbookViewId="0" rightToLeft="1"/>
  </x:sheetViews>
  <x:sheetFormatPr defaultRowHeight="15"/>
  <x:cols>
    <x:col min="1" max="1" width="9" hidden="0" customWidth="1"/>
    <x:col min="2" max="2" width="9" hidden="0" customWidth="1"/>
    <x:col min="3" max="3" width="9" hidden="0" customWidth="1"/>
    <x:col min="4" max="4" width="9" hidden="0" customWidth="1"/>
    <x:col min="5" max="5" width="9" hidden="0" customWidth="1"/>
    <x:col min="6" max="6" width="9" hidden="0" customWidth="1"/>
    <x:col min="7" max="7" width="9" hidden="0" customWidth="1"/>
    <x:col min="8" max="8" width="9" hidden="0" customWidth="1"/>
    <x:col min="9" max="9" width="9" hidden="0" customWidth="1"/>
    <x:col min="10" max="10" width="9" hidden="0" customWidth="1"/>
    <x:col min="11" max="11" width="9" hidden="0" customWidth="1"/>
    <x:col min="12" max="12" width="9" hidden="0" customWidth="1"/>
    <x:col min="13" max="13" width="9" hidden="0" customWidth="1"/>
    <x:col min="14" max="14" width="9" hidden="0" customWidth="1"/>
    <x:col min="15" max="15" width="9" hidden="0" customWidth="1"/>
    <x:col min="16" max="16" width="9" hidden="0" customWidth="1"/>
    <x:col min="17" max="17" width="9" hidden="0" customWidth="1"/>
    <x:col min="18" max="18" width="9" hidden="0" customWidth="1"/>
    <x:col min="19" max="19" width="9" hidden="0" customWidth="1"/>
    <x:col min="20" max="20" width="9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1"/>
      <x:c r="V1" s="1"/>
      <x:c r="W1" s="1"/>
      <x:c r="X1" s="1"/>
      <x:c r="Y1" s="1"/>
      <x:c r="Z1" s="1"/>
      <x:c r="AA1" s="1"/>
      <x:c r="AB1" s="1"/>
      <x:c r="AC1" s="1"/>
      <x:c r="AD1" s="1"/>
    </x:row>
    <x:row r="2" ht="24" customHeight="1">
      <x:c r="A2" s="6" t="str">
        <x:v>الرئيسية</x:v>
      </x:c>
      <x:c r="B2" s="6" t="str">
        <x:v>الرئيسية</x:v>
      </x:c>
      <x:c r="C2" s="10" t="str">
        <x:v>الإعداد</x:v>
      </x:c>
      <x:c r="D2" s="10" t="str">
        <x:v>الإعداد</x:v>
      </x:c>
      <x:c r="E2" s="10" t="str">
        <x:v>المرشحون</x:v>
      </x:c>
      <x:c r="F2" s="10" t="str">
        <x:v>المرشحون</x:v>
      </x:c>
      <x:c r="G2" s="10" t="str">
        <x:v>المقابلات</x:v>
      </x:c>
      <x:c r="H2" s="10" t="str">
        <x:v>المقابلات</x:v>
      </x:c>
      <x:c r="I2" s="10" t="str">
        <x:v>التقييمات</x:v>
      </x:c>
      <x:c r="J2" s="10" t="str">
        <x:v>التقييمات</x:v>
      </x:c>
      <x:c r="K2" s="10" t="str">
        <x:v>العروض</x:v>
      </x:c>
      <x:c r="L2" s="10" t="str">
        <x:v>العروض</x:v>
      </x:c>
      <x:c r="M2" s="10" t="str">
        <x:v>مسار التوظيف</x:v>
      </x:c>
      <x:c r="N2" s="10" t="str">
        <x:v>مسار التوظيف</x:v>
      </x:c>
      <x:c r="O2" s="10" t="str">
        <x:v>لوحة التحكم</x:v>
      </x:c>
      <x:c r="P2" s="10" t="str">
        <x:v>لوحة التحكم</x:v>
      </x:c>
      <x:c r="Q2" s="10" t="str">
        <x:v>لوحة التحكم</x:v>
      </x:c>
      <x:c r="R2" s="10" t="str">
        <x:v>التدقيق</x:v>
      </x:c>
      <x:c r="S2" s="10" t="str">
        <x:v>التدقيق</x:v>
      </x:c>
      <x:c r="T2" s="10" t="str">
        <x:v>التدقيق</x:v>
      </x:c>
      <x:c r="U2" s="1"/>
      <x:c r="V2" s="1"/>
      <x:c r="W2" s="1"/>
      <x:c r="X2" s="1"/>
      <x:c r="Y2" s="1"/>
      <x:c r="Z2" s="1"/>
      <x:c r="AA2" s="1"/>
      <x:c r="AB2" s="1"/>
      <x:c r="AC2" s="1"/>
      <x:c r="AD2" s="1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1"/>
      <x:c r="V3" s="1"/>
      <x:c r="W3" s="1"/>
      <x:c r="X3" s="1"/>
      <x:c r="Y3" s="1"/>
      <x:c r="Z3" s="1"/>
      <x:c r="AA3" s="1"/>
      <x:c r="AB3" s="1"/>
      <x:c r="AC3" s="1"/>
      <x:c r="AD3" s="1"/>
    </x:row>
    <x:row r="4" ht="20" customHeight="1">
      <x:c r="A4" s="11" t="str">
        <x:v>عمليات التوظيف</x:v>
      </x:c>
      <x:c r="B4" s="11" t="str">
        <x:v>عمليات التوظيف</x:v>
      </x:c>
      <x:c r="C4" s="11" t="str">
        <x:v>عمليات التوظيف</x:v>
      </x:c>
      <x:c r="D4" s="11" t="str">
        <x:v>عمليات التوظيف</x:v>
      </x:c>
      <x:c r="E4" s="11" t="str">
        <x:v>عمليات التوظيف</x:v>
      </x:c>
      <x:c r="F4" s="11" t="str">
        <x:v>عمليات التوظيف</x:v>
      </x:c>
      <x:c r="G4" s="11" t="str">
        <x:v>عمليات التوظيف</x:v>
      </x:c>
      <x:c r="H4" s="11" t="str">
        <x:v>عمليات التوظيف</x:v>
      </x:c>
      <x:c r="I4" s="11" t="str">
        <x:v>عمليات التوظيف</x:v>
      </x:c>
      <x:c r="J4" s="11" t="str">
        <x:v>عمليات التوظيف</x:v>
      </x:c>
      <x:c r="K4" s="11" t="str">
        <x:v>عمليات التوظيف</x:v>
      </x:c>
      <x:c r="L4" s="11" t="str">
        <x:v>عمليات التوظيف</x:v>
      </x:c>
      <x:c r="M4" s="11" t="str">
        <x:v>عمليات التوظيف</x:v>
      </x:c>
      <x:c r="N4" s="11" t="str">
        <x:v>عمليات التوظيف</x:v>
      </x:c>
      <x:c r="O4" s="11" t="str">
        <x:v>عمليات التوظيف</x:v>
      </x:c>
      <x:c r="P4" s="11" t="str">
        <x:v>عمليات التوظيف</x:v>
      </x:c>
      <x:c r="Q4" s="11" t="str">
        <x:v>عمليات التوظيف</x:v>
      </x:c>
      <x:c r="R4" s="11" t="str">
        <x:v>عمليات التوظيف</x:v>
      </x:c>
      <x:c r="S4" s="11" t="str">
        <x:v>عمليات التوظيف</x:v>
      </x:c>
      <x:c r="T4" s="11" t="str">
        <x:v>عمليات التوظيف</x:v>
      </x:c>
      <x:c r="U4" s="1"/>
      <x:c r="V4" s="1"/>
      <x:c r="W4" s="1"/>
      <x:c r="X4" s="1"/>
      <x:c r="Y4" s="1"/>
      <x:c r="Z4" s="1"/>
      <x:c r="AA4" s="1"/>
      <x:c r="AB4" s="1"/>
      <x:c r="AC4" s="1"/>
      <x:c r="AD4" s="1"/>
    </x:row>
    <x:row r="5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1"/>
      <x:c r="V5" s="1"/>
      <x:c r="W5" s="1"/>
      <x:c r="X5" s="1"/>
      <x:c r="Y5" s="1"/>
      <x:c r="Z5" s="1"/>
      <x:c r="AA5" s="1"/>
      <x:c r="AB5" s="1"/>
      <x:c r="AC5" s="1"/>
      <x:c r="AD5" s="1"/>
    </x:row>
    <x:row r="6" ht="28" customHeight="1">
      <x:c r="A6" s="16" t="str">
        <x:v>مركز إدارة التوظيف</x:v>
      </x:c>
      <x:c r="B6" s="16" t="str">
        <x:v>مركز إدارة التوظيف</x:v>
      </x:c>
      <x:c r="C6" s="16" t="str">
        <x:v>مركز إدارة التوظيف</x:v>
      </x:c>
      <x:c r="D6" s="16" t="str">
        <x:v>مركز إدارة التوظيف</x:v>
      </x:c>
      <x:c r="E6" s="16" t="str">
        <x:v>مركز إدارة التوظيف</x:v>
      </x:c>
      <x:c r="F6" s="16" t="str">
        <x:v>مركز إدارة التوظيف</x:v>
      </x:c>
      <x:c r="G6" s="16" t="str">
        <x:v>مركز إدارة التوظيف</x:v>
      </x:c>
      <x:c r="H6" s="16" t="str">
        <x:v>مركز إدارة التوظيف</x:v>
      </x:c>
      <x:c r="I6" s="16" t="str">
        <x:v>مركز إدارة التوظيف</x:v>
      </x:c>
      <x:c r="J6" s="16" t="str">
        <x:v>مركز إدارة التوظيف</x:v>
      </x:c>
      <x:c r="K6" s="16" t="str">
        <x:v>مركز إدارة التوظيف</x:v>
      </x:c>
      <x:c r="L6" s="16" t="str">
        <x:v>مركز إدارة التوظيف</x:v>
      </x:c>
      <x:c r="M6" s="16" t="str">
        <x:v>مركز إدارة التوظيف</x:v>
      </x:c>
      <x:c r="N6" s="16" t="str">
        <x:v>مركز إدارة التوظيف</x:v>
      </x:c>
      <x:c r="O6" s="16" t="str">
        <x:v>مركز إدارة التوظيف</x:v>
      </x:c>
      <x:c r="P6" s="16" t="str">
        <x:v>مركز إدارة التوظيف</x:v>
      </x:c>
      <x:c r="Q6" s="16" t="str">
        <x:v>مركز إدارة التوظيف</x:v>
      </x:c>
      <x:c r="R6" s="16" t="str">
        <x:v>مركز إدارة التوظيف</x:v>
      </x:c>
      <x:c r="S6" s="16" t="str">
        <x:v>مركز إدارة التوظيف</x:v>
      </x:c>
      <x:c r="T6" s="16" t="str">
        <x:v>مركز إدارة التوظيف</x:v>
      </x:c>
      <x:c r="U6" s="1"/>
      <x:c r="V6" s="1"/>
      <x:c r="W6" s="1"/>
      <x:c r="X6" s="1"/>
      <x:c r="Y6" s="1"/>
      <x:c r="Z6" s="1"/>
      <x:c r="AA6" s="1"/>
      <x:c r="AB6" s="1"/>
      <x:c r="AC6" s="1"/>
      <x:c r="AD6" s="1"/>
    </x:row>
    <x:row r="7" ht="22" customHeight="1">
      <x:c r="A7" s="18" t="str">
        <x:v>اجعل المرشحين والمقابلات والتقييمات والعروض والمسؤولين والخطوات التالية واضحة.</x:v>
      </x:c>
      <x:c r="B7" s="18" t="str">
        <x:v>اجعل المرشحين والمقابلات والتقييمات والعروض والمسؤولين والخطوات التالية واضحة.</x:v>
      </x:c>
      <x:c r="C7" s="18" t="str">
        <x:v>اجعل المرشحين والمقابلات والتقييمات والعروض والمسؤولين والخطوات التالية واضحة.</x:v>
      </x:c>
      <x:c r="D7" s="18" t="str">
        <x:v>اجعل المرشحين والمقابلات والتقييمات والعروض والمسؤولين والخطوات التالية واضحة.</x:v>
      </x:c>
      <x:c r="E7" s="18" t="str">
        <x:v>اجعل المرشحين والمقابلات والتقييمات والعروض والمسؤولين والخطوات التالية واضحة.</x:v>
      </x:c>
      <x:c r="F7" s="18" t="str">
        <x:v>اجعل المرشحين والمقابلات والتقييمات والعروض والمسؤولين والخطوات التالية واضحة.</x:v>
      </x:c>
      <x:c r="G7" s="18" t="str">
        <x:v>اجعل المرشحين والمقابلات والتقييمات والعروض والمسؤولين والخطوات التالية واضحة.</x:v>
      </x:c>
      <x:c r="H7" s="18" t="str">
        <x:v>اجعل المرشحين والمقابلات والتقييمات والعروض والمسؤولين والخطوات التالية واضحة.</x:v>
      </x:c>
      <x:c r="I7" s="18" t="str">
        <x:v>اجعل المرشحين والمقابلات والتقييمات والعروض والمسؤولين والخطوات التالية واضحة.</x:v>
      </x:c>
      <x:c r="J7" s="18" t="str">
        <x:v>اجعل المرشحين والمقابلات والتقييمات والعروض والمسؤولين والخطوات التالية واضحة.</x:v>
      </x:c>
      <x:c r="K7" s="18" t="str">
        <x:v>اجعل المرشحين والمقابلات والتقييمات والعروض والمسؤولين والخطوات التالية واضحة.</x:v>
      </x:c>
      <x:c r="L7" s="18" t="str">
        <x:v>اجعل المرشحين والمقابلات والتقييمات والعروض والمسؤولين والخطوات التالية واضحة.</x:v>
      </x:c>
      <x:c r="M7" s="18" t="str">
        <x:v>اجعل المرشحين والمقابلات والتقييمات والعروض والمسؤولين والخطوات التالية واضحة.</x:v>
      </x:c>
      <x:c r="N7" s="18" t="str">
        <x:v>اجعل المرشحين والمقابلات والتقييمات والعروض والمسؤولين والخطوات التالية واضحة.</x:v>
      </x:c>
      <x:c r="O7" s="18" t="str">
        <x:v>اجعل المرشحين والمقابلات والتقييمات والعروض والمسؤولين والخطوات التالية واضحة.</x:v>
      </x:c>
      <x:c r="P7" s="18" t="str">
        <x:v>اجعل المرشحين والمقابلات والتقييمات والعروض والمسؤولين والخطوات التالية واضحة.</x:v>
      </x:c>
      <x:c r="Q7" s="18" t="str">
        <x:v>اجعل المرشحين والمقابلات والتقييمات والعروض والمسؤولين والخطوات التالية واضحة.</x:v>
      </x:c>
      <x:c r="R7" s="18" t="str">
        <x:v>اجعل المرشحين والمقابلات والتقييمات والعروض والمسؤولين والخطوات التالية واضحة.</x:v>
      </x:c>
      <x:c r="S7" s="18" t="str">
        <x:v>اجعل المرشحين والمقابلات والتقييمات والعروض والمسؤولين والخطوات التالية واضحة.</x:v>
      </x:c>
      <x:c r="T7" s="18" t="str">
        <x:v>اجعل المرشحين والمقابلات والتقييمات والعروض والمسؤولين والخطوات التالية واضحة.</x:v>
      </x:c>
      <x:c r="U7" s="1"/>
      <x:c r="V7" s="1"/>
      <x:c r="W7" s="1"/>
      <x:c r="X7" s="1"/>
      <x:c r="Y7" s="1"/>
      <x:c r="Z7" s="1"/>
      <x:c r="AA7" s="1"/>
      <x:c r="AB7" s="1"/>
      <x:c r="AC7" s="1"/>
      <x:c r="AD7" s="1"/>
    </x:row>
    <x:row r="8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1"/>
      <x:c r="V8" s="1"/>
      <x:c r="W8" s="1"/>
      <x:c r="X8" s="1"/>
      <x:c r="Y8" s="1"/>
      <x:c r="Z8" s="1"/>
      <x:c r="AA8" s="1"/>
      <x:c r="AB8" s="1"/>
      <x:c r="AC8" s="1"/>
      <x:c r="AD8" s="1"/>
    </x:row>
    <x:row r="9">
      <x:c r="A9" s="27" t="str">
        <x:v>ملخص التوظيف</x:v>
      </x:c>
      <x:c r="B9" s="28" t="str">
        <x:v>ملخص التوظيف</x:v>
      </x:c>
      <x:c r="C9" s="28" t="str">
        <x:v>ملخص التوظيف</x:v>
      </x:c>
      <x:c r="D9" s="28" t="str">
        <x:v>ملخص التوظيف</x:v>
      </x:c>
      <x:c r="E9" s="28" t="str">
        <x:v>ملخص التوظيف</x:v>
      </x:c>
      <x:c r="F9" s="28" t="str">
        <x:v>ملخص التوظيف</x:v>
      </x:c>
      <x:c r="G9" s="28" t="str">
        <x:v>ملخص التوظيف</x:v>
      </x:c>
      <x:c r="H9" s="28" t="str">
        <x:v>ملخص التوظيف</x:v>
      </x:c>
      <x:c r="I9" s="28" t="str">
        <x:v>ملخص التوظيف</x:v>
      </x:c>
      <x:c r="J9" s="28" t="str">
        <x:v>ملخص التوظيف</x:v>
      </x:c>
      <x:c r="K9" s="28" t="str">
        <x:v>ملخص التوظيف</x:v>
      </x:c>
      <x:c r="L9" s="28" t="str">
        <x:v>ملخص التوظيف</x:v>
      </x:c>
      <x:c r="M9" s="28" t="str">
        <x:v>ملخص التوظيف</x:v>
      </x:c>
      <x:c r="N9" s="28" t="str">
        <x:v>ملخص التوظيف</x:v>
      </x:c>
      <x:c r="O9" s="28" t="str">
        <x:v>ملخص التوظيف</x:v>
      </x:c>
      <x:c r="P9" s="28" t="str">
        <x:v>ملخص التوظيف</x:v>
      </x:c>
      <x:c r="Q9" s="28" t="str">
        <x:v>ملخص التوظيف</x:v>
      </x:c>
      <x:c r="R9" s="28" t="str">
        <x:v>ملخص التوظيف</x:v>
      </x:c>
      <x:c r="S9" s="28" t="str">
        <x:v>ملخص التوظيف</x:v>
      </x:c>
      <x:c r="T9" s="29" t="str">
        <x:v>ملخص التوظيف</x:v>
      </x:c>
      <x:c r="U9" s="1"/>
      <x:c r="V9" s="1"/>
      <x:c r="W9" s="1"/>
      <x:c r="X9" s="1"/>
      <x:c r="Y9" s="1"/>
      <x:c r="Z9" s="1"/>
      <x:c r="AA9" s="1"/>
      <x:c r="AB9" s="1"/>
      <x:c r="AC9" s="1"/>
      <x:c r="AD9" s="1"/>
    </x:row>
    <x:row r="10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1"/>
      <x:c r="V10" s="1"/>
      <x:c r="W10" s="1"/>
      <x:c r="X10" s="1"/>
      <x:c r="Y10" s="1"/>
      <x:c r="Z10" s="1"/>
      <x:c r="AA10" s="1"/>
      <x:c r="AB10" s="1"/>
      <x:c r="AC10" s="1"/>
      <x:c r="AD10" s="1"/>
    </x:row>
    <x:row r="11">
      <x:c r="A11" s="115" t="str">
        <x:v>مرشحون نشطون</x:v>
      </x:c>
      <x:c r="B11" s="115" t="str">
        <x:v>مرشحون نشطون</x:v>
      </x:c>
      <x:c r="C11" s="115" t="str">
        <x:v>مرشحون نشطون</x:v>
      </x:c>
      <x:c r="D11" s="115" t="str">
        <x:v>مرشحون نشطون</x:v>
      </x:c>
      <x:c r="E11" s="2"/>
      <x:c r="F11" s="118" t="str">
        <x:v>إجراءات متأخرة</x:v>
      </x:c>
      <x:c r="G11" s="118" t="str">
        <x:v>إجراءات متأخرة</x:v>
      </x:c>
      <x:c r="H11" s="118" t="str">
        <x:v>إجراءات متأخرة</x:v>
      </x:c>
      <x:c r="I11" s="118" t="str">
        <x:v>إجراءات متأخرة</x:v>
      </x:c>
      <x:c r="J11" s="118" t="str">
        <x:v>إجراءات متأخرة</x:v>
      </x:c>
      <x:c r="K11" s="2"/>
      <x:c r="L11" s="121" t="str">
        <x:v>مقابلات قادمة</x:v>
      </x:c>
      <x:c r="M11" s="121" t="str">
        <x:v>مقابلات قادمة</x:v>
      </x:c>
      <x:c r="N11" s="121" t="str">
        <x:v>مقابلات قادمة</x:v>
      </x:c>
      <x:c r="O11" s="121" t="str">
        <x:v>مقابلات قادمة</x:v>
      </x:c>
      <x:c r="P11" s="2"/>
      <x:c r="Q11" s="108" t="str">
        <x:v>عروض معلقة</x:v>
      </x:c>
      <x:c r="R11" s="108" t="str">
        <x:v>عروض معلقة</x:v>
      </x:c>
      <x:c r="S11" s="108" t="str">
        <x:v>عروض معلقة</x:v>
      </x:c>
      <x:c r="T11" s="108" t="str">
        <x:v>عروض معلقة</x:v>
      </x:c>
      <x:c r="U11" s="1"/>
      <x:c r="V11" s="1"/>
      <x:c r="W11" s="1"/>
      <x:c r="X11" s="1"/>
      <x:c r="Y11" s="1"/>
      <x:c r="Z11" s="1"/>
      <x:c r="AA11" s="1"/>
      <x:c r="AB11" s="1"/>
      <x:c r="AC11" s="1"/>
      <x:c r="AD11" s="1"/>
    </x:row>
    <x:row r="12">
      <x:c r="A12" s="112" t="n">
        <x:f>COUNTIF('المرشحون'!$F$11:$F$60,"تقديم")+COUNTIF('المرشحون'!$F$11:$F$60,"فرز أولي")+COUNTIF('المرشحون'!$F$11:$F$60,"مقابلة")+COUNTIF('المرشحون'!$F$11:$F$60,"مراجعة نهائية")+COUNTIF('المرشحون'!$F$11:$F$60,"عرض")</x:f>
        <x:v>7</x:v>
      </x:c>
      <x:c r="B12" s="112"/>
      <x:c r="C12" s="112"/>
      <x:c r="D12" s="112"/>
      <x:c r="E12" s="2"/>
      <x:c r="F12" s="112" t="n">
        <x:f>COUNTIF('المرشحون'!$P$11:$P$60,"متأخر")+COUNTIF('المرشحون'!$P$11:$P$60,"الإجراء التالي مفقود")</x:f>
        <x:v>1</x:v>
      </x:c>
      <x:c r="G12" s="112"/>
      <x:c r="H12" s="112"/>
      <x:c r="I12" s="112"/>
      <x:c r="J12" s="112"/>
      <x:c r="K12" s="2"/>
      <x:c r="L12" s="112" t="n">
        <x:f>COUNTIFS('المقابلات'!$F$11:$F$90,"&gt;="&amp;'الإعداد'!$D$11,'المقابلات'!$F$11:$F$90,"&lt;="&amp;('الإعداد'!$D$11+'الإعداد'!$D$13),'المقابلات'!$H$11:$H$90,"مجدولة")</x:f>
        <x:v>4</x:v>
      </x:c>
      <x:c r="M12" s="112"/>
      <x:c r="N12" s="112"/>
      <x:c r="O12" s="112"/>
      <x:c r="P12" s="2"/>
      <x:c r="Q12" s="112" t="n">
        <x:f>COUNTIF('العروض'!$J$11:$J$60,"بانتظار الموافقة")+COUNTIF('العروض'!$J$11:$J$60,"مرسل")</x:f>
        <x:v>1</x:v>
      </x:c>
      <x:c r="R12" s="112"/>
      <x:c r="S12" s="112"/>
      <x:c r="T12" s="112"/>
      <x:c r="U12" s="1"/>
      <x:c r="V12" s="1"/>
      <x:c r="W12" s="1"/>
      <x:c r="X12" s="1"/>
      <x:c r="Y12" s="1"/>
      <x:c r="Z12" s="1"/>
      <x:c r="AA12" s="1"/>
      <x:c r="AB12" s="1"/>
      <x:c r="AC12" s="1"/>
      <x:c r="AD12" s="1"/>
    </x:row>
    <x:row r="13">
      <x:c r="A13" s="112"/>
      <x:c r="B13" s="112"/>
      <x:c r="C13" s="112"/>
      <x:c r="D13" s="112"/>
      <x:c r="E13" s="2"/>
      <x:c r="F13" s="112"/>
      <x:c r="G13" s="112"/>
      <x:c r="H13" s="112"/>
      <x:c r="I13" s="112"/>
      <x:c r="J13" s="112"/>
      <x:c r="K13" s="2"/>
      <x:c r="L13" s="112"/>
      <x:c r="M13" s="112"/>
      <x:c r="N13" s="112"/>
      <x:c r="O13" s="112"/>
      <x:c r="P13" s="2"/>
      <x:c r="Q13" s="112"/>
      <x:c r="R13" s="112"/>
      <x:c r="S13" s="112"/>
      <x:c r="T13" s="112"/>
      <x:c r="U13" s="1"/>
      <x:c r="V13" s="1"/>
      <x:c r="W13" s="1"/>
      <x:c r="X13" s="1"/>
      <x:c r="Y13" s="1"/>
      <x:c r="Z13" s="1"/>
      <x:c r="AA13" s="1"/>
      <x:c r="AB13" s="1"/>
      <x:c r="AC13" s="1"/>
      <x:c r="AD13" s="1"/>
    </x:row>
    <x:row r="14">
      <x:c r="A14" s="112"/>
      <x:c r="B14" s="112"/>
      <x:c r="C14" s="112"/>
      <x:c r="D14" s="112"/>
      <x:c r="E14" s="2"/>
      <x:c r="F14" s="112"/>
      <x:c r="G14" s="112"/>
      <x:c r="H14" s="112"/>
      <x:c r="I14" s="112"/>
      <x:c r="J14" s="112"/>
      <x:c r="K14" s="2"/>
      <x:c r="L14" s="112"/>
      <x:c r="M14" s="112"/>
      <x:c r="N14" s="112"/>
      <x:c r="O14" s="112"/>
      <x:c r="P14" s="2"/>
      <x:c r="Q14" s="112"/>
      <x:c r="R14" s="112"/>
      <x:c r="S14" s="112"/>
      <x:c r="T14" s="112"/>
      <x:c r="U14" s="1"/>
      <x:c r="V14" s="1"/>
      <x:c r="W14" s="1"/>
      <x:c r="X14" s="1"/>
      <x:c r="Y14" s="1"/>
      <x:c r="Z14" s="1"/>
      <x:c r="AA14" s="1"/>
      <x:c r="AB14" s="1"/>
      <x:c r="AC14" s="1"/>
      <x:c r="AD14" s="1"/>
    </x:row>
    <x:row r="15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1"/>
      <x:c r="V15" s="1"/>
      <x:c r="W15" s="1"/>
      <x:c r="X15" s="1"/>
      <x:c r="Y15" s="1"/>
      <x:c r="Z15" s="1"/>
      <x:c r="AA15" s="1"/>
      <x:c r="AB15" s="1"/>
      <x:c r="AC15" s="1"/>
      <x:c r="AD15" s="1"/>
    </x:row>
    <x:row r="16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1"/>
      <x:c r="V16" s="1"/>
      <x:c r="W16" s="1"/>
      <x:c r="X16" s="1"/>
      <x:c r="Y16" s="1"/>
      <x:c r="Z16" s="1"/>
      <x:c r="AA16" s="1"/>
      <x:c r="AB16" s="1"/>
      <x:c r="AC16" s="1"/>
      <x:c r="AD16" s="1"/>
    </x:row>
    <x:row r="17">
      <x:c r="A17" s="27" t="str">
        <x:v>سير العمل</x:v>
      </x:c>
      <x:c r="B17" s="28" t="str">
        <x:v>سير العمل</x:v>
      </x:c>
      <x:c r="C17" s="28" t="str">
        <x:v>سير العمل</x:v>
      </x:c>
      <x:c r="D17" s="28" t="str">
        <x:v>سير العمل</x:v>
      </x:c>
      <x:c r="E17" s="28" t="str">
        <x:v>سير العمل</x:v>
      </x:c>
      <x:c r="F17" s="28" t="str">
        <x:v>سير العمل</x:v>
      </x:c>
      <x:c r="G17" s="28" t="str">
        <x:v>سير العمل</x:v>
      </x:c>
      <x:c r="H17" s="28" t="str">
        <x:v>سير العمل</x:v>
      </x:c>
      <x:c r="I17" s="28" t="str">
        <x:v>سير العمل</x:v>
      </x:c>
      <x:c r="J17" s="28" t="str">
        <x:v>سير العمل</x:v>
      </x:c>
      <x:c r="K17" s="28" t="str">
        <x:v>سير العمل</x:v>
      </x:c>
      <x:c r="L17" s="28" t="str">
        <x:v>سير العمل</x:v>
      </x:c>
      <x:c r="M17" s="28" t="str">
        <x:v>سير العمل</x:v>
      </x:c>
      <x:c r="N17" s="28" t="str">
        <x:v>سير العمل</x:v>
      </x:c>
      <x:c r="O17" s="28" t="str">
        <x:v>سير العمل</x:v>
      </x:c>
      <x:c r="P17" s="28" t="str">
        <x:v>سير العمل</x:v>
      </x:c>
      <x:c r="Q17" s="28" t="str">
        <x:v>سير العمل</x:v>
      </x:c>
      <x:c r="R17" s="28" t="str">
        <x:v>سير العمل</x:v>
      </x:c>
      <x:c r="S17" s="28" t="str">
        <x:v>سير العمل</x:v>
      </x:c>
      <x:c r="T17" s="29" t="str">
        <x:v>سير العمل</x:v>
      </x:c>
      <x:c r="U17" s="1"/>
      <x:c r="V17" s="1"/>
      <x:c r="W17" s="1"/>
      <x:c r="X17" s="1"/>
      <x:c r="Y17" s="1"/>
      <x:c r="Z17" s="1"/>
      <x:c r="AA17" s="1"/>
      <x:c r="AB17" s="1"/>
      <x:c r="AC17" s="1"/>
      <x:c r="AD17" s="1"/>
    </x:row>
    <x:row r="18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1"/>
      <x:c r="V18" s="1"/>
      <x:c r="W18" s="1"/>
      <x:c r="X18" s="1"/>
      <x:c r="Y18" s="1"/>
      <x:c r="Z18" s="1"/>
      <x:c r="AA18" s="1"/>
      <x:c r="AB18" s="1"/>
      <x:c r="AC18" s="1"/>
      <x:c r="AD18" s="1"/>
    </x:row>
    <x:row r="19">
      <x:c r="A19" s="156" t="str">
        <x:v>تحديد كل إجراء
تبقى الإجراءات المتأخرة والقادمة واضحة حسب المرشح والمسؤول.</x:v>
      </x:c>
      <x:c r="B19" s="157" t="str">
        <x:v>تحديد كل إجراء
تبقى الإجراءات المتأخرة والقادمة واضحة حسب المرشح والمسؤول.</x:v>
      </x:c>
      <x:c r="C19" s="157" t="str">
        <x:v>تحديد كل إجراء
تبقى الإجراءات المتأخرة والقادمة واضحة حسب المرشح والمسؤول.</x:v>
      </x:c>
      <x:c r="D19" s="157" t="str">
        <x:v>تحديد كل إجراء
تبقى الإجراءات المتأخرة والقادمة واضحة حسب المرشح والمسؤول.</x:v>
      </x:c>
      <x:c r="E19" s="158" t="str">
        <x:v>تحديد كل إجراء
تبقى الإجراءات المتأخرة والقادمة واضحة حسب المرشح والمسؤول.</x:v>
      </x:c>
      <x:c r="F19" s="192" t="str">
        <x:v>تقييم متسق
تجعل التقييمات الموزونة الأدلة المرتبطة بالوظيفة قابلة للمقارنة.</x:v>
      </x:c>
      <x:c r="G19" s="193" t="str">
        <x:v>تقييم متسق
تجعل التقييمات الموزونة الأدلة المرتبطة بالوظيفة قابلة للمقارنة.</x:v>
      </x:c>
      <x:c r="H19" s="193" t="str">
        <x:v>تقييم متسق
تجعل التقييمات الموزونة الأدلة المرتبطة بالوظيفة قابلة للمقارنة.</x:v>
      </x:c>
      <x:c r="I19" s="193" t="str">
        <x:v>تقييم متسق
تجعل التقييمات الموزونة الأدلة المرتبطة بالوظيفة قابلة للمقارنة.</x:v>
      </x:c>
      <x:c r="J19" s="194" t="str">
        <x:v>تقييم متسق
تجعل التقييمات الموزونة الأدلة المرتبطة بالوظيفة قابلة للمقارنة.</x:v>
      </x:c>
      <x:c r="K19" s="228" t="str">
        <x:v>ضبط العروض
قارن الراتب المقترح بالميزانية المعتمدة قبل الإرسال.</x:v>
      </x:c>
      <x:c r="L19" s="229" t="str">
        <x:v>ضبط العروض
قارن الراتب المقترح بالميزانية المعتمدة قبل الإرسال.</x:v>
      </x:c>
      <x:c r="M19" s="229" t="str">
        <x:v>ضبط العروض
قارن الراتب المقترح بالميزانية المعتمدة قبل الإرسال.</x:v>
      </x:c>
      <x:c r="N19" s="229" t="str">
        <x:v>ضبط العروض
قارن الراتب المقترح بالميزانية المعتمدة قبل الإرسال.</x:v>
      </x:c>
      <x:c r="O19" s="230" t="str">
        <x:v>ضبط العروض
قارن الراتب المقترح بالميزانية المعتمدة قبل الإرسال.</x:v>
      </x:c>
      <x:c r="P19" s="265" t="str">
        <x:v>رؤية المخاطر
توضح التغطية أين يكون نشاط التوظيف ضعيفاً.</x:v>
      </x:c>
      <x:c r="Q19" s="266" t="str">
        <x:v>رؤية المخاطر
توضح التغطية أين يكون نشاط التوظيف ضعيفاً.</x:v>
      </x:c>
      <x:c r="R19" s="266" t="str">
        <x:v>رؤية المخاطر
توضح التغطية أين يكون نشاط التوظيف ضعيفاً.</x:v>
      </x:c>
      <x:c r="S19" s="266" t="str">
        <x:v>رؤية المخاطر
توضح التغطية أين يكون نشاط التوظيف ضعيفاً.</x:v>
      </x:c>
      <x:c r="T19" s="267" t="str">
        <x:v>رؤية المخاطر
توضح التغطية أين يكون نشاط التوظيف ضعيفاً.</x:v>
      </x:c>
      <x:c r="U19" s="1"/>
      <x:c r="V19" s="1"/>
      <x:c r="W19" s="1"/>
      <x:c r="X19" s="1"/>
      <x:c r="Y19" s="1"/>
      <x:c r="Z19" s="1"/>
      <x:c r="AA19" s="1"/>
      <x:c r="AB19" s="1"/>
      <x:c r="AC19" s="1"/>
      <x:c r="AD19" s="1"/>
    </x:row>
    <x:row r="20">
      <x:c r="A20" s="159" t="str">
        <x:v>تحديد كل إجراء
تبقى الإجراءات المتأخرة والقادمة واضحة حسب المرشح والمسؤول.</x:v>
      </x:c>
      <x:c r="B20" s="160" t="str">
        <x:v>تحديد كل إجراء
تبقى الإجراءات المتأخرة والقادمة واضحة حسب المرشح والمسؤول.</x:v>
      </x:c>
      <x:c r="C20" s="160" t="str">
        <x:v>تحديد كل إجراء
تبقى الإجراءات المتأخرة والقادمة واضحة حسب المرشح والمسؤول.</x:v>
      </x:c>
      <x:c r="D20" s="160" t="str">
        <x:v>تحديد كل إجراء
تبقى الإجراءات المتأخرة والقادمة واضحة حسب المرشح والمسؤول.</x:v>
      </x:c>
      <x:c r="E20" s="161" t="str">
        <x:v>تحديد كل إجراء
تبقى الإجراءات المتأخرة والقادمة واضحة حسب المرشح والمسؤول.</x:v>
      </x:c>
      <x:c r="F20" s="195" t="str">
        <x:v>تقييم متسق
تجعل التقييمات الموزونة الأدلة المرتبطة بالوظيفة قابلة للمقارنة.</x:v>
      </x:c>
      <x:c r="G20" s="196" t="str">
        <x:v>تقييم متسق
تجعل التقييمات الموزونة الأدلة المرتبطة بالوظيفة قابلة للمقارنة.</x:v>
      </x:c>
      <x:c r="H20" s="196" t="str">
        <x:v>تقييم متسق
تجعل التقييمات الموزونة الأدلة المرتبطة بالوظيفة قابلة للمقارنة.</x:v>
      </x:c>
      <x:c r="I20" s="196" t="str">
        <x:v>تقييم متسق
تجعل التقييمات الموزونة الأدلة المرتبطة بالوظيفة قابلة للمقارنة.</x:v>
      </x:c>
      <x:c r="J20" s="197" t="str">
        <x:v>تقييم متسق
تجعل التقييمات الموزونة الأدلة المرتبطة بالوظيفة قابلة للمقارنة.</x:v>
      </x:c>
      <x:c r="K20" s="231" t="str">
        <x:v>ضبط العروض
قارن الراتب المقترح بالميزانية المعتمدة قبل الإرسال.</x:v>
      </x:c>
      <x:c r="L20" s="232" t="str">
        <x:v>ضبط العروض
قارن الراتب المقترح بالميزانية المعتمدة قبل الإرسال.</x:v>
      </x:c>
      <x:c r="M20" s="232" t="str">
        <x:v>ضبط العروض
قارن الراتب المقترح بالميزانية المعتمدة قبل الإرسال.</x:v>
      </x:c>
      <x:c r="N20" s="232" t="str">
        <x:v>ضبط العروض
قارن الراتب المقترح بالميزانية المعتمدة قبل الإرسال.</x:v>
      </x:c>
      <x:c r="O20" s="233" t="str">
        <x:v>ضبط العروض
قارن الراتب المقترح بالميزانية المعتمدة قبل الإرسال.</x:v>
      </x:c>
      <x:c r="P20" s="268" t="str">
        <x:v>رؤية المخاطر
توضح التغطية أين يكون نشاط التوظيف ضعيفاً.</x:v>
      </x:c>
      <x:c r="Q20" s="269" t="str">
        <x:v>رؤية المخاطر
توضح التغطية أين يكون نشاط التوظيف ضعيفاً.</x:v>
      </x:c>
      <x:c r="R20" s="269" t="str">
        <x:v>رؤية المخاطر
توضح التغطية أين يكون نشاط التوظيف ضعيفاً.</x:v>
      </x:c>
      <x:c r="S20" s="269" t="str">
        <x:v>رؤية المخاطر
توضح التغطية أين يكون نشاط التوظيف ضعيفاً.</x:v>
      </x:c>
      <x:c r="T20" s="270" t="str">
        <x:v>رؤية المخاطر
توضح التغطية أين يكون نشاط التوظيف ضعيفاً.</x:v>
      </x:c>
      <x:c r="U20" s="1"/>
      <x:c r="V20" s="1"/>
      <x:c r="W20" s="1"/>
      <x:c r="X20" s="1"/>
      <x:c r="Y20" s="1"/>
      <x:c r="Z20" s="1"/>
      <x:c r="AA20" s="1"/>
      <x:c r="AB20" s="1"/>
      <x:c r="AC20" s="1"/>
      <x:c r="AD20" s="1"/>
    </x:row>
    <x:row r="21">
      <x:c r="A21" s="159" t="str">
        <x:v>تحديد كل إجراء
تبقى الإجراءات المتأخرة والقادمة واضحة حسب المرشح والمسؤول.</x:v>
      </x:c>
      <x:c r="B21" s="160" t="str">
        <x:v>تحديد كل إجراء
تبقى الإجراءات المتأخرة والقادمة واضحة حسب المرشح والمسؤول.</x:v>
      </x:c>
      <x:c r="C21" s="160" t="str">
        <x:v>تحديد كل إجراء
تبقى الإجراءات المتأخرة والقادمة واضحة حسب المرشح والمسؤول.</x:v>
      </x:c>
      <x:c r="D21" s="160" t="str">
        <x:v>تحديد كل إجراء
تبقى الإجراءات المتأخرة والقادمة واضحة حسب المرشح والمسؤول.</x:v>
      </x:c>
      <x:c r="E21" s="161" t="str">
        <x:v>تحديد كل إجراء
تبقى الإجراءات المتأخرة والقادمة واضحة حسب المرشح والمسؤول.</x:v>
      </x:c>
      <x:c r="F21" s="195" t="str">
        <x:v>تقييم متسق
تجعل التقييمات الموزونة الأدلة المرتبطة بالوظيفة قابلة للمقارنة.</x:v>
      </x:c>
      <x:c r="G21" s="196" t="str">
        <x:v>تقييم متسق
تجعل التقييمات الموزونة الأدلة المرتبطة بالوظيفة قابلة للمقارنة.</x:v>
      </x:c>
      <x:c r="H21" s="196" t="str">
        <x:v>تقييم متسق
تجعل التقييمات الموزونة الأدلة المرتبطة بالوظيفة قابلة للمقارنة.</x:v>
      </x:c>
      <x:c r="I21" s="196" t="str">
        <x:v>تقييم متسق
تجعل التقييمات الموزونة الأدلة المرتبطة بالوظيفة قابلة للمقارنة.</x:v>
      </x:c>
      <x:c r="J21" s="197" t="str">
        <x:v>تقييم متسق
تجعل التقييمات الموزونة الأدلة المرتبطة بالوظيفة قابلة للمقارنة.</x:v>
      </x:c>
      <x:c r="K21" s="231" t="str">
        <x:v>ضبط العروض
قارن الراتب المقترح بالميزانية المعتمدة قبل الإرسال.</x:v>
      </x:c>
      <x:c r="L21" s="232" t="str">
        <x:v>ضبط العروض
قارن الراتب المقترح بالميزانية المعتمدة قبل الإرسال.</x:v>
      </x:c>
      <x:c r="M21" s="232" t="str">
        <x:v>ضبط العروض
قارن الراتب المقترح بالميزانية المعتمدة قبل الإرسال.</x:v>
      </x:c>
      <x:c r="N21" s="232" t="str">
        <x:v>ضبط العروض
قارن الراتب المقترح بالميزانية المعتمدة قبل الإرسال.</x:v>
      </x:c>
      <x:c r="O21" s="233" t="str">
        <x:v>ضبط العروض
قارن الراتب المقترح بالميزانية المعتمدة قبل الإرسال.</x:v>
      </x:c>
      <x:c r="P21" s="268" t="str">
        <x:v>رؤية المخاطر
توضح التغطية أين يكون نشاط التوظيف ضعيفاً.</x:v>
      </x:c>
      <x:c r="Q21" s="269" t="str">
        <x:v>رؤية المخاطر
توضح التغطية أين يكون نشاط التوظيف ضعيفاً.</x:v>
      </x:c>
      <x:c r="R21" s="269" t="str">
        <x:v>رؤية المخاطر
توضح التغطية أين يكون نشاط التوظيف ضعيفاً.</x:v>
      </x:c>
      <x:c r="S21" s="269" t="str">
        <x:v>رؤية المخاطر
توضح التغطية أين يكون نشاط التوظيف ضعيفاً.</x:v>
      </x:c>
      <x:c r="T21" s="270" t="str">
        <x:v>رؤية المخاطر
توضح التغطية أين يكون نشاط التوظيف ضعيفاً.</x:v>
      </x:c>
      <x:c r="U21" s="1"/>
      <x:c r="V21" s="1"/>
      <x:c r="W21" s="1"/>
      <x:c r="X21" s="1"/>
      <x:c r="Y21" s="1"/>
      <x:c r="Z21" s="1"/>
      <x:c r="AA21" s="1"/>
      <x:c r="AB21" s="1"/>
      <x:c r="AC21" s="1"/>
      <x:c r="AD21" s="1"/>
    </x:row>
    <x:row r="22">
      <x:c r="A22" s="159" t="str">
        <x:v>تحديد كل إجراء
تبقى الإجراءات المتأخرة والقادمة واضحة حسب المرشح والمسؤول.</x:v>
      </x:c>
      <x:c r="B22" s="160" t="str">
        <x:v>تحديد كل إجراء
تبقى الإجراءات المتأخرة والقادمة واضحة حسب المرشح والمسؤول.</x:v>
      </x:c>
      <x:c r="C22" s="160" t="str">
        <x:v>تحديد كل إجراء
تبقى الإجراءات المتأخرة والقادمة واضحة حسب المرشح والمسؤول.</x:v>
      </x:c>
      <x:c r="D22" s="160" t="str">
        <x:v>تحديد كل إجراء
تبقى الإجراءات المتأخرة والقادمة واضحة حسب المرشح والمسؤول.</x:v>
      </x:c>
      <x:c r="E22" s="161" t="str">
        <x:v>تحديد كل إجراء
تبقى الإجراءات المتأخرة والقادمة واضحة حسب المرشح والمسؤول.</x:v>
      </x:c>
      <x:c r="F22" s="195" t="str">
        <x:v>تقييم متسق
تجعل التقييمات الموزونة الأدلة المرتبطة بالوظيفة قابلة للمقارنة.</x:v>
      </x:c>
      <x:c r="G22" s="196" t="str">
        <x:v>تقييم متسق
تجعل التقييمات الموزونة الأدلة المرتبطة بالوظيفة قابلة للمقارنة.</x:v>
      </x:c>
      <x:c r="H22" s="196" t="str">
        <x:v>تقييم متسق
تجعل التقييمات الموزونة الأدلة المرتبطة بالوظيفة قابلة للمقارنة.</x:v>
      </x:c>
      <x:c r="I22" s="196" t="str">
        <x:v>تقييم متسق
تجعل التقييمات الموزونة الأدلة المرتبطة بالوظيفة قابلة للمقارنة.</x:v>
      </x:c>
      <x:c r="J22" s="197" t="str">
        <x:v>تقييم متسق
تجعل التقييمات الموزونة الأدلة المرتبطة بالوظيفة قابلة للمقارنة.</x:v>
      </x:c>
      <x:c r="K22" s="231" t="str">
        <x:v>ضبط العروض
قارن الراتب المقترح بالميزانية المعتمدة قبل الإرسال.</x:v>
      </x:c>
      <x:c r="L22" s="232" t="str">
        <x:v>ضبط العروض
قارن الراتب المقترح بالميزانية المعتمدة قبل الإرسال.</x:v>
      </x:c>
      <x:c r="M22" s="232" t="str">
        <x:v>ضبط العروض
قارن الراتب المقترح بالميزانية المعتمدة قبل الإرسال.</x:v>
      </x:c>
      <x:c r="N22" s="232" t="str">
        <x:v>ضبط العروض
قارن الراتب المقترح بالميزانية المعتمدة قبل الإرسال.</x:v>
      </x:c>
      <x:c r="O22" s="233" t="str">
        <x:v>ضبط العروض
قارن الراتب المقترح بالميزانية المعتمدة قبل الإرسال.</x:v>
      </x:c>
      <x:c r="P22" s="268" t="str">
        <x:v>رؤية المخاطر
توضح التغطية أين يكون نشاط التوظيف ضعيفاً.</x:v>
      </x:c>
      <x:c r="Q22" s="269" t="str">
        <x:v>رؤية المخاطر
توضح التغطية أين يكون نشاط التوظيف ضعيفاً.</x:v>
      </x:c>
      <x:c r="R22" s="269" t="str">
        <x:v>رؤية المخاطر
توضح التغطية أين يكون نشاط التوظيف ضعيفاً.</x:v>
      </x:c>
      <x:c r="S22" s="269" t="str">
        <x:v>رؤية المخاطر
توضح التغطية أين يكون نشاط التوظيف ضعيفاً.</x:v>
      </x:c>
      <x:c r="T22" s="270" t="str">
        <x:v>رؤية المخاطر
توضح التغطية أين يكون نشاط التوظيف ضعيفاً.</x:v>
      </x:c>
      <x:c r="U22" s="1"/>
      <x:c r="V22" s="1"/>
      <x:c r="W22" s="1"/>
      <x:c r="X22" s="1"/>
      <x:c r="Y22" s="1"/>
      <x:c r="Z22" s="1"/>
      <x:c r="AA22" s="1"/>
      <x:c r="AB22" s="1"/>
      <x:c r="AC22" s="1"/>
      <x:c r="AD22" s="1"/>
    </x:row>
    <x:row r="23">
      <x:c r="A23" s="162" t="str">
        <x:v>تحديد كل إجراء
تبقى الإجراءات المتأخرة والقادمة واضحة حسب المرشح والمسؤول.</x:v>
      </x:c>
      <x:c r="B23" s="163" t="str">
        <x:v>تحديد كل إجراء
تبقى الإجراءات المتأخرة والقادمة واضحة حسب المرشح والمسؤول.</x:v>
      </x:c>
      <x:c r="C23" s="163" t="str">
        <x:v>تحديد كل إجراء
تبقى الإجراءات المتأخرة والقادمة واضحة حسب المرشح والمسؤول.</x:v>
      </x:c>
      <x:c r="D23" s="163" t="str">
        <x:v>تحديد كل إجراء
تبقى الإجراءات المتأخرة والقادمة واضحة حسب المرشح والمسؤول.</x:v>
      </x:c>
      <x:c r="E23" s="164" t="str">
        <x:v>تحديد كل إجراء
تبقى الإجراءات المتأخرة والقادمة واضحة حسب المرشح والمسؤول.</x:v>
      </x:c>
      <x:c r="F23" s="198" t="str">
        <x:v>تقييم متسق
تجعل التقييمات الموزونة الأدلة المرتبطة بالوظيفة قابلة للمقارنة.</x:v>
      </x:c>
      <x:c r="G23" s="199" t="str">
        <x:v>تقييم متسق
تجعل التقييمات الموزونة الأدلة المرتبطة بالوظيفة قابلة للمقارنة.</x:v>
      </x:c>
      <x:c r="H23" s="199" t="str">
        <x:v>تقييم متسق
تجعل التقييمات الموزونة الأدلة المرتبطة بالوظيفة قابلة للمقارنة.</x:v>
      </x:c>
      <x:c r="I23" s="199" t="str">
        <x:v>تقييم متسق
تجعل التقييمات الموزونة الأدلة المرتبطة بالوظيفة قابلة للمقارنة.</x:v>
      </x:c>
      <x:c r="J23" s="200" t="str">
        <x:v>تقييم متسق
تجعل التقييمات الموزونة الأدلة المرتبطة بالوظيفة قابلة للمقارنة.</x:v>
      </x:c>
      <x:c r="K23" s="234" t="str">
        <x:v>ضبط العروض
قارن الراتب المقترح بالميزانية المعتمدة قبل الإرسال.</x:v>
      </x:c>
      <x:c r="L23" s="235" t="str">
        <x:v>ضبط العروض
قارن الراتب المقترح بالميزانية المعتمدة قبل الإرسال.</x:v>
      </x:c>
      <x:c r="M23" s="235" t="str">
        <x:v>ضبط العروض
قارن الراتب المقترح بالميزانية المعتمدة قبل الإرسال.</x:v>
      </x:c>
      <x:c r="N23" s="235" t="str">
        <x:v>ضبط العروض
قارن الراتب المقترح بالميزانية المعتمدة قبل الإرسال.</x:v>
      </x:c>
      <x:c r="O23" s="236" t="str">
        <x:v>ضبط العروض
قارن الراتب المقترح بالميزانية المعتمدة قبل الإرسال.</x:v>
      </x:c>
      <x:c r="P23" s="271" t="str">
        <x:v>رؤية المخاطر
توضح التغطية أين يكون نشاط التوظيف ضعيفاً.</x:v>
      </x:c>
      <x:c r="Q23" s="272" t="str">
        <x:v>رؤية المخاطر
توضح التغطية أين يكون نشاط التوظيف ضعيفاً.</x:v>
      </x:c>
      <x:c r="R23" s="272" t="str">
        <x:v>رؤية المخاطر
توضح التغطية أين يكون نشاط التوظيف ضعيفاً.</x:v>
      </x:c>
      <x:c r="S23" s="272" t="str">
        <x:v>رؤية المخاطر
توضح التغطية أين يكون نشاط التوظيف ضعيفاً.</x:v>
      </x:c>
      <x:c r="T23" s="273" t="str">
        <x:v>رؤية المخاطر
توضح التغطية أين يكون نشاط التوظيف ضعيفاً.</x:v>
      </x:c>
      <x:c r="U23" s="1"/>
      <x:c r="V23" s="1"/>
      <x:c r="W23" s="1"/>
      <x:c r="X23" s="1"/>
      <x:c r="Y23" s="1"/>
      <x:c r="Z23" s="1"/>
      <x:c r="AA23" s="1"/>
      <x:c r="AB23" s="1"/>
      <x:c r="AC23" s="1"/>
      <x:c r="AD23" s="1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1"/>
      <x:c r="V24" s="1"/>
      <x:c r="W24" s="1"/>
      <x:c r="X24" s="1"/>
      <x:c r="Y24" s="1"/>
      <x:c r="Z24" s="1"/>
      <x:c r="AA24" s="1"/>
      <x:c r="AB24" s="1"/>
      <x:c r="AC24" s="1"/>
      <x:c r="AD24" s="1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1"/>
      <x:c r="V25" s="1"/>
      <x:c r="W25" s="1"/>
      <x:c r="X25" s="1"/>
      <x:c r="Y25" s="1"/>
      <x:c r="Z25" s="1"/>
      <x:c r="AA25" s="1"/>
      <x:c r="AB25" s="1"/>
      <x:c r="AC25" s="1"/>
      <x:c r="AD25" s="1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1"/>
      <x:c r="V26" s="1"/>
      <x:c r="W26" s="1"/>
      <x:c r="X26" s="1"/>
      <x:c r="Y26" s="1"/>
      <x:c r="Z26" s="1"/>
      <x:c r="AA26" s="1"/>
      <x:c r="AB26" s="1"/>
      <x:c r="AC26" s="1"/>
      <x:c r="AD26" s="1"/>
    </x:row>
    <x:row r="27">
      <x:c r="A27" s="274" t="str">
        <x:v>1. أكد الوظائف والمواعيد والميزانيات والمسؤولين والأوزان في الإعداد.</x:v>
      </x:c>
      <x:c r="B27" s="274" t="str">
        <x:v>1. أكد الوظائف والمواعيد والميزانيات والمسؤولين والأوزان في الإعداد.</x:v>
      </x:c>
      <x:c r="C27" s="274" t="str">
        <x:v>1. أكد الوظائف والمواعيد والميزانيات والمسؤولين والأوزان في الإعداد.</x:v>
      </x:c>
      <x:c r="D27" s="274" t="str">
        <x:v>1. أكد الوظائف والمواعيد والميزانيات والمسؤولين والأوزان في الإعداد.</x:v>
      </x:c>
      <x:c r="E27" s="274" t="str">
        <x:v>1. أكد الوظائف والمواعيد والميزانيات والمسؤولين والأوزان في الإعداد.</x:v>
      </x:c>
      <x:c r="F27" s="274" t="str">
        <x:v>1. أكد الوظائف والمواعيد والميزانيات والمسؤولين والأوزان في الإعداد.</x:v>
      </x:c>
      <x:c r="G27" s="274" t="str">
        <x:v>1. أكد الوظائف والمواعيد والميزانيات والمسؤولين والأوزان في الإعداد.</x:v>
      </x:c>
      <x:c r="H27" s="274" t="str">
        <x:v>1. أكد الوظائف والمواعيد والميزانيات والمسؤولين والأوزان في الإعداد.</x:v>
      </x:c>
      <x:c r="I27" s="274" t="str">
        <x:v>1. أكد الوظائف والمواعيد والميزانيات والمسؤولين والأوزان في الإعداد.</x:v>
      </x:c>
      <x:c r="J27" s="274" t="str">
        <x:v>1. أكد الوظائف والمواعيد والميزانيات والمسؤولين والأوزان في الإعداد.</x:v>
      </x:c>
      <x:c r="K27" s="274" t="str">
        <x:v>1. أكد الوظائف والمواعيد والميزانيات والمسؤولين والأوزان في الإعداد.</x:v>
      </x:c>
      <x:c r="L27" s="274" t="str">
        <x:v>1. أكد الوظائف والمواعيد والميزانيات والمسؤولين والأوزان في الإعداد.</x:v>
      </x:c>
      <x:c r="M27" s="274" t="str">
        <x:v>1. أكد الوظائف والمواعيد والميزانيات والمسؤولين والأوزان في الإعداد.</x:v>
      </x:c>
      <x:c r="N27" s="274" t="str">
        <x:v>1. أكد الوظائف والمواعيد والميزانيات والمسؤولين والأوزان في الإعداد.</x:v>
      </x:c>
      <x:c r="O27" s="274" t="str">
        <x:v>1. أكد الوظائف والمواعيد والميزانيات والمسؤولين والأوزان في الإعداد.</x:v>
      </x:c>
      <x:c r="P27" s="274" t="str">
        <x:v>1. أكد الوظائف والمواعيد والميزانيات والمسؤولين والأوزان في الإعداد.</x:v>
      </x:c>
      <x:c r="Q27" s="274" t="str">
        <x:v>1. أكد الوظائف والمواعيد والميزانيات والمسؤولين والأوزان في الإعداد.</x:v>
      </x:c>
      <x:c r="R27" s="274" t="str">
        <x:v>1. أكد الوظائف والمواعيد والميزانيات والمسؤولين والأوزان في الإعداد.</x:v>
      </x:c>
      <x:c r="S27" s="274" t="str">
        <x:v>1. أكد الوظائف والمواعيد والميزانيات والمسؤولين والأوزان في الإعداد.</x:v>
      </x:c>
      <x:c r="T27" s="274" t="str">
        <x:v>1. أكد الوظائف والمواعيد والميزانيات والمسؤولين والأوزان في الإعداد.</x:v>
      </x:c>
      <x:c r="U27" s="1"/>
      <x:c r="V27" s="1"/>
      <x:c r="W27" s="1"/>
      <x:c r="X27" s="1"/>
      <x:c r="Y27" s="1"/>
      <x:c r="Z27" s="1"/>
      <x:c r="AA27" s="1"/>
      <x:c r="AB27" s="1"/>
      <x:c r="AC27" s="1"/>
      <x:c r="AD27" s="1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1"/>
      <x:c r="V28" s="1"/>
      <x:c r="W28" s="1"/>
      <x:c r="X28" s="1"/>
      <x:c r="Y28" s="1"/>
      <x:c r="Z28" s="1"/>
      <x:c r="AA28" s="1"/>
      <x:c r="AB28" s="1"/>
      <x:c r="AC28" s="1"/>
      <x:c r="AD28" s="1"/>
    </x:row>
    <x:row r="29">
      <x:c r="A29" s="276" t="str">
        <x:v>2. سجل كل طلب مرة واحدة في المرشحين وحدّث المرحلة والإجراء التالي.</x:v>
      </x:c>
      <x:c r="B29" s="276" t="str">
        <x:v>2. سجل كل طلب مرة واحدة في المرشحين وحدّث المرحلة والإجراء التالي.</x:v>
      </x:c>
      <x:c r="C29" s="276" t="str">
        <x:v>2. سجل كل طلب مرة واحدة في المرشحين وحدّث المرحلة والإجراء التالي.</x:v>
      </x:c>
      <x:c r="D29" s="276" t="str">
        <x:v>2. سجل كل طلب مرة واحدة في المرشحين وحدّث المرحلة والإجراء التالي.</x:v>
      </x:c>
      <x:c r="E29" s="276" t="str">
        <x:v>2. سجل كل طلب مرة واحدة في المرشحين وحدّث المرحلة والإجراء التالي.</x:v>
      </x:c>
      <x:c r="F29" s="276" t="str">
        <x:v>2. سجل كل طلب مرة واحدة في المرشحين وحدّث المرحلة والإجراء التالي.</x:v>
      </x:c>
      <x:c r="G29" s="276" t="str">
        <x:v>2. سجل كل طلب مرة واحدة في المرشحين وحدّث المرحلة والإجراء التالي.</x:v>
      </x:c>
      <x:c r="H29" s="276" t="str">
        <x:v>2. سجل كل طلب مرة واحدة في المرشحين وحدّث المرحلة والإجراء التالي.</x:v>
      </x:c>
      <x:c r="I29" s="276" t="str">
        <x:v>2. سجل كل طلب مرة واحدة في المرشحين وحدّث المرحلة والإجراء التالي.</x:v>
      </x:c>
      <x:c r="J29" s="276" t="str">
        <x:v>2. سجل كل طلب مرة واحدة في المرشحين وحدّث المرحلة والإجراء التالي.</x:v>
      </x:c>
      <x:c r="K29" s="276" t="str">
        <x:v>2. سجل كل طلب مرة واحدة في المرشحين وحدّث المرحلة والإجراء التالي.</x:v>
      </x:c>
      <x:c r="L29" s="276" t="str">
        <x:v>2. سجل كل طلب مرة واحدة في المرشحين وحدّث المرحلة والإجراء التالي.</x:v>
      </x:c>
      <x:c r="M29" s="276" t="str">
        <x:v>2. سجل كل طلب مرة واحدة في المرشحين وحدّث المرحلة والإجراء التالي.</x:v>
      </x:c>
      <x:c r="N29" s="276" t="str">
        <x:v>2. سجل كل طلب مرة واحدة في المرشحين وحدّث المرحلة والإجراء التالي.</x:v>
      </x:c>
      <x:c r="O29" s="276" t="str">
        <x:v>2. سجل كل طلب مرة واحدة في المرشحين وحدّث المرحلة والإجراء التالي.</x:v>
      </x:c>
      <x:c r="P29" s="276" t="str">
        <x:v>2. سجل كل طلب مرة واحدة في المرشحين وحدّث المرحلة والإجراء التالي.</x:v>
      </x:c>
      <x:c r="Q29" s="276" t="str">
        <x:v>2. سجل كل طلب مرة واحدة في المرشحين وحدّث المرحلة والإجراء التالي.</x:v>
      </x:c>
      <x:c r="R29" s="276" t="str">
        <x:v>2. سجل كل طلب مرة واحدة في المرشحين وحدّث المرحلة والإجراء التالي.</x:v>
      </x:c>
      <x:c r="S29" s="276" t="str">
        <x:v>2. سجل كل طلب مرة واحدة في المرشحين وحدّث المرحلة والإجراء التالي.</x:v>
      </x:c>
      <x:c r="T29" s="276" t="str">
        <x:v>2. سجل كل طلب مرة واحدة في المرشحين وحدّث المرحلة والإجراء التالي.</x:v>
      </x:c>
      <x:c r="U29" s="1"/>
      <x:c r="V29" s="1"/>
      <x:c r="W29" s="1"/>
      <x:c r="X29" s="1"/>
      <x:c r="Y29" s="1"/>
      <x:c r="Z29" s="1"/>
      <x:c r="AA29" s="1"/>
      <x:c r="AB29" s="1"/>
      <x:c r="AC29" s="1"/>
      <x:c r="AD29" s="1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1"/>
      <x:c r="V30" s="1"/>
      <x:c r="W30" s="1"/>
      <x:c r="X30" s="1"/>
      <x:c r="Y30" s="1"/>
      <x:c r="Z30" s="1"/>
      <x:c r="AA30" s="1"/>
      <x:c r="AB30" s="1"/>
      <x:c r="AC30" s="1"/>
      <x:c r="AD30" s="1"/>
    </x:row>
    <x:row r="31">
      <x:c r="A31" s="274" t="str">
        <x:v>3. جدول وأكمل المقابلات وسجل التوصية والأدلة.</x:v>
      </x:c>
      <x:c r="B31" s="274" t="str">
        <x:v>3. جدول وأكمل المقابلات وسجل التوصية والأدلة.</x:v>
      </x:c>
      <x:c r="C31" s="274" t="str">
        <x:v>3. جدول وأكمل المقابلات وسجل التوصية والأدلة.</x:v>
      </x:c>
      <x:c r="D31" s="274" t="str">
        <x:v>3. جدول وأكمل المقابلات وسجل التوصية والأدلة.</x:v>
      </x:c>
      <x:c r="E31" s="274" t="str">
        <x:v>3. جدول وأكمل المقابلات وسجل التوصية والأدلة.</x:v>
      </x:c>
      <x:c r="F31" s="274" t="str">
        <x:v>3. جدول وأكمل المقابلات وسجل التوصية والأدلة.</x:v>
      </x:c>
      <x:c r="G31" s="274" t="str">
        <x:v>3. جدول وأكمل المقابلات وسجل التوصية والأدلة.</x:v>
      </x:c>
      <x:c r="H31" s="274" t="str">
        <x:v>3. جدول وأكمل المقابلات وسجل التوصية والأدلة.</x:v>
      </x:c>
      <x:c r="I31" s="274" t="str">
        <x:v>3. جدول وأكمل المقابلات وسجل التوصية والأدلة.</x:v>
      </x:c>
      <x:c r="J31" s="274" t="str">
        <x:v>3. جدول وأكمل المقابلات وسجل التوصية والأدلة.</x:v>
      </x:c>
      <x:c r="K31" s="274" t="str">
        <x:v>3. جدول وأكمل المقابلات وسجل التوصية والأدلة.</x:v>
      </x:c>
      <x:c r="L31" s="274" t="str">
        <x:v>3. جدول وأكمل المقابلات وسجل التوصية والأدلة.</x:v>
      </x:c>
      <x:c r="M31" s="274" t="str">
        <x:v>3. جدول وأكمل المقابلات وسجل التوصية والأدلة.</x:v>
      </x:c>
      <x:c r="N31" s="274" t="str">
        <x:v>3. جدول وأكمل المقابلات وسجل التوصية والأدلة.</x:v>
      </x:c>
      <x:c r="O31" s="274" t="str">
        <x:v>3. جدول وأكمل المقابلات وسجل التوصية والأدلة.</x:v>
      </x:c>
      <x:c r="P31" s="274" t="str">
        <x:v>3. جدول وأكمل المقابلات وسجل التوصية والأدلة.</x:v>
      </x:c>
      <x:c r="Q31" s="274" t="str">
        <x:v>3. جدول وأكمل المقابلات وسجل التوصية والأدلة.</x:v>
      </x:c>
      <x:c r="R31" s="274" t="str">
        <x:v>3. جدول وأكمل المقابلات وسجل التوصية والأدلة.</x:v>
      </x:c>
      <x:c r="S31" s="274" t="str">
        <x:v>3. جدول وأكمل المقابلات وسجل التوصية والأدلة.</x:v>
      </x:c>
      <x:c r="T31" s="274" t="str">
        <x:v>3. جدول وأكمل المقابلات وسجل التوصية والأدلة.</x:v>
      </x:c>
      <x:c r="U31" s="1"/>
      <x:c r="V31" s="1"/>
      <x:c r="W31" s="1"/>
      <x:c r="X31" s="1"/>
      <x:c r="Y31" s="1"/>
      <x:c r="Z31" s="1"/>
      <x:c r="AA31" s="1"/>
      <x:c r="AB31" s="1"/>
      <x:c r="AC31" s="1"/>
      <x:c r="AD31" s="1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1"/>
      <x:c r="V32" s="1"/>
      <x:c r="W32" s="1"/>
      <x:c r="X32" s="1"/>
      <x:c r="Y32" s="1"/>
      <x:c r="Z32" s="1"/>
      <x:c r="AA32" s="1"/>
      <x:c r="AB32" s="1"/>
      <x:c r="AC32" s="1"/>
      <x:c r="AD32" s="1"/>
    </x:row>
    <x:row r="33">
      <x:c r="A33" s="276" t="str">
        <x:v>4. أكمل تقييماً واحداً لكل مرشح نشط قبل القرار النهائي.</x:v>
      </x:c>
      <x:c r="B33" s="276" t="str">
        <x:v>4. أكمل تقييماً واحداً لكل مرشح نشط قبل القرار النهائي.</x:v>
      </x:c>
      <x:c r="C33" s="276" t="str">
        <x:v>4. أكمل تقييماً واحداً لكل مرشح نشط قبل القرار النهائي.</x:v>
      </x:c>
      <x:c r="D33" s="276" t="str">
        <x:v>4. أكمل تقييماً واحداً لكل مرشح نشط قبل القرار النهائي.</x:v>
      </x:c>
      <x:c r="E33" s="276" t="str">
        <x:v>4. أكمل تقييماً واحداً لكل مرشح نشط قبل القرار النهائي.</x:v>
      </x:c>
      <x:c r="F33" s="276" t="str">
        <x:v>4. أكمل تقييماً واحداً لكل مرشح نشط قبل القرار النهائي.</x:v>
      </x:c>
      <x:c r="G33" s="276" t="str">
        <x:v>4. أكمل تقييماً واحداً لكل مرشح نشط قبل القرار النهائي.</x:v>
      </x:c>
      <x:c r="H33" s="276" t="str">
        <x:v>4. أكمل تقييماً واحداً لكل مرشح نشط قبل القرار النهائي.</x:v>
      </x:c>
      <x:c r="I33" s="276" t="str">
        <x:v>4. أكمل تقييماً واحداً لكل مرشح نشط قبل القرار النهائي.</x:v>
      </x:c>
      <x:c r="J33" s="276" t="str">
        <x:v>4. أكمل تقييماً واحداً لكل مرشح نشط قبل القرار النهائي.</x:v>
      </x:c>
      <x:c r="K33" s="276" t="str">
        <x:v>4. أكمل تقييماً واحداً لكل مرشح نشط قبل القرار النهائي.</x:v>
      </x:c>
      <x:c r="L33" s="276" t="str">
        <x:v>4. أكمل تقييماً واحداً لكل مرشح نشط قبل القرار النهائي.</x:v>
      </x:c>
      <x:c r="M33" s="276" t="str">
        <x:v>4. أكمل تقييماً واحداً لكل مرشح نشط قبل القرار النهائي.</x:v>
      </x:c>
      <x:c r="N33" s="276" t="str">
        <x:v>4. أكمل تقييماً واحداً لكل مرشح نشط قبل القرار النهائي.</x:v>
      </x:c>
      <x:c r="O33" s="276" t="str">
        <x:v>4. أكمل تقييماً واحداً لكل مرشح نشط قبل القرار النهائي.</x:v>
      </x:c>
      <x:c r="P33" s="276" t="str">
        <x:v>4. أكمل تقييماً واحداً لكل مرشح نشط قبل القرار النهائي.</x:v>
      </x:c>
      <x:c r="Q33" s="276" t="str">
        <x:v>4. أكمل تقييماً واحداً لكل مرشح نشط قبل القرار النهائي.</x:v>
      </x:c>
      <x:c r="R33" s="276" t="str">
        <x:v>4. أكمل تقييماً واحداً لكل مرشح نشط قبل القرار النهائي.</x:v>
      </x:c>
      <x:c r="S33" s="276" t="str">
        <x:v>4. أكمل تقييماً واحداً لكل مرشح نشط قبل القرار النهائي.</x:v>
      </x:c>
      <x:c r="T33" s="276" t="str">
        <x:v>4. أكمل تقييماً واحداً لكل مرشح نشط قبل القرار النهائي.</x:v>
      </x:c>
      <x:c r="U33" s="1"/>
      <x:c r="V33" s="1"/>
      <x:c r="W33" s="1"/>
      <x:c r="X33" s="1"/>
      <x:c r="Y33" s="1"/>
      <x:c r="Z33" s="1"/>
      <x:c r="AA33" s="1"/>
      <x:c r="AB33" s="1"/>
      <x:c r="AC33" s="1"/>
      <x:c r="AD33" s="1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1"/>
      <x:c r="V34" s="1"/>
      <x:c r="W34" s="1"/>
      <x:c r="X34" s="1"/>
      <x:c r="Y34" s="1"/>
      <x:c r="Z34" s="1"/>
      <x:c r="AA34" s="1"/>
      <x:c r="AB34" s="1"/>
      <x:c r="AC34" s="1"/>
      <x:c r="AD34" s="1"/>
    </x:row>
    <x:row r="35">
      <x:c r="A35" s="274" t="str">
        <x:v>5. تابع الموافقات في العروض ثم راجع المسار ولوحة التحكم والتدقيق.</x:v>
      </x:c>
      <x:c r="B35" s="274" t="str">
        <x:v>5. تابع الموافقات في العروض ثم راجع المسار ولوحة التحكم والتدقيق.</x:v>
      </x:c>
      <x:c r="C35" s="274" t="str">
        <x:v>5. تابع الموافقات في العروض ثم راجع المسار ولوحة التحكم والتدقيق.</x:v>
      </x:c>
      <x:c r="D35" s="274" t="str">
        <x:v>5. تابع الموافقات في العروض ثم راجع المسار ولوحة التحكم والتدقيق.</x:v>
      </x:c>
      <x:c r="E35" s="274" t="str">
        <x:v>5. تابع الموافقات في العروض ثم راجع المسار ولوحة التحكم والتدقيق.</x:v>
      </x:c>
      <x:c r="F35" s="274" t="str">
        <x:v>5. تابع الموافقات في العروض ثم راجع المسار ولوحة التحكم والتدقيق.</x:v>
      </x:c>
      <x:c r="G35" s="274" t="str">
        <x:v>5. تابع الموافقات في العروض ثم راجع المسار ولوحة التحكم والتدقيق.</x:v>
      </x:c>
      <x:c r="H35" s="274" t="str">
        <x:v>5. تابع الموافقات في العروض ثم راجع المسار ولوحة التحكم والتدقيق.</x:v>
      </x:c>
      <x:c r="I35" s="274" t="str">
        <x:v>5. تابع الموافقات في العروض ثم راجع المسار ولوحة التحكم والتدقيق.</x:v>
      </x:c>
      <x:c r="J35" s="274" t="str">
        <x:v>5. تابع الموافقات في العروض ثم راجع المسار ولوحة التحكم والتدقيق.</x:v>
      </x:c>
      <x:c r="K35" s="274" t="str">
        <x:v>5. تابع الموافقات في العروض ثم راجع المسار ولوحة التحكم والتدقيق.</x:v>
      </x:c>
      <x:c r="L35" s="274" t="str">
        <x:v>5. تابع الموافقات في العروض ثم راجع المسار ولوحة التحكم والتدقيق.</x:v>
      </x:c>
      <x:c r="M35" s="274" t="str">
        <x:v>5. تابع الموافقات في العروض ثم راجع المسار ولوحة التحكم والتدقيق.</x:v>
      </x:c>
      <x:c r="N35" s="274" t="str">
        <x:v>5. تابع الموافقات في العروض ثم راجع المسار ولوحة التحكم والتدقيق.</x:v>
      </x:c>
      <x:c r="O35" s="274" t="str">
        <x:v>5. تابع الموافقات في العروض ثم راجع المسار ولوحة التحكم والتدقيق.</x:v>
      </x:c>
      <x:c r="P35" s="274" t="str">
        <x:v>5. تابع الموافقات في العروض ثم راجع المسار ولوحة التحكم والتدقيق.</x:v>
      </x:c>
      <x:c r="Q35" s="274" t="str">
        <x:v>5. تابع الموافقات في العروض ثم راجع المسار ولوحة التحكم والتدقيق.</x:v>
      </x:c>
      <x:c r="R35" s="274" t="str">
        <x:v>5. تابع الموافقات في العروض ثم راجع المسار ولوحة التحكم والتدقيق.</x:v>
      </x:c>
      <x:c r="S35" s="274" t="str">
        <x:v>5. تابع الموافقات في العروض ثم راجع المسار ولوحة التحكم والتدقيق.</x:v>
      </x:c>
      <x:c r="T35" s="274" t="str">
        <x:v>5. تابع الموافقات في العروض ثم راجع المسار ولوحة التحكم والتدقيق.</x:v>
      </x:c>
      <x:c r="U35" s="1"/>
      <x:c r="V35" s="1"/>
      <x:c r="W35" s="1"/>
      <x:c r="X35" s="1"/>
      <x:c r="Y35" s="1"/>
      <x:c r="Z35" s="1"/>
      <x:c r="AA35" s="1"/>
      <x:c r="AB35" s="1"/>
      <x:c r="AC35" s="1"/>
      <x:c r="AD35" s="1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1"/>
      <x:c r="V36" s="1"/>
      <x:c r="W36" s="1"/>
      <x:c r="X36" s="1"/>
      <x:c r="Y36" s="1"/>
      <x:c r="Z36" s="1"/>
      <x:c r="AA36" s="1"/>
      <x:c r="AB36" s="1"/>
      <x:c r="AC36" s="1"/>
      <x:c r="AD36" s="1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1"/>
      <x:c r="V37" s="1"/>
      <x:c r="W37" s="1"/>
      <x:c r="X37" s="1"/>
      <x:c r="Y37" s="1"/>
      <x:c r="Z37" s="1"/>
      <x:c r="AA37" s="1"/>
      <x:c r="AB37" s="1"/>
      <x:c r="AC37" s="1"/>
      <x:c r="AD37" s="1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1"/>
      <x:c r="V38" s="1"/>
      <x:c r="W38" s="1"/>
      <x:c r="X38" s="1"/>
      <x:c r="Y38" s="1"/>
      <x:c r="Z38" s="1"/>
      <x:c r="AA38" s="1"/>
      <x:c r="AB38" s="1"/>
      <x:c r="AC38" s="1"/>
      <x:c r="AD38" s="1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1"/>
      <x:c r="V39" s="1"/>
      <x:c r="W39" s="1"/>
      <x:c r="X39" s="1"/>
      <x:c r="Y39" s="1"/>
      <x:c r="Z39" s="1"/>
      <x:c r="AA39" s="1"/>
      <x:c r="AB39" s="1"/>
      <x:c r="AC39" s="1"/>
      <x:c r="AD39" s="1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1"/>
      <x:c r="V40" s="1"/>
      <x:c r="W40" s="1"/>
      <x:c r="X40" s="1"/>
      <x:c r="Y40" s="1"/>
      <x:c r="Z40" s="1"/>
      <x:c r="AA40" s="1"/>
      <x:c r="AB40" s="1"/>
      <x:c r="AC40" s="1"/>
      <x:c r="AD40" s="1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1"/>
      <x:c r="V41" s="1"/>
      <x:c r="W41" s="1"/>
      <x:c r="X41" s="1"/>
      <x:c r="Y41" s="1"/>
      <x:c r="Z41" s="1"/>
      <x:c r="AA41" s="1"/>
      <x:c r="AB41" s="1"/>
      <x:c r="AC41" s="1"/>
      <x:c r="AD41" s="1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1"/>
      <x:c r="V42" s="1"/>
      <x:c r="W42" s="1"/>
      <x:c r="X42" s="1"/>
      <x:c r="Y42" s="1"/>
      <x:c r="Z42" s="1"/>
      <x:c r="AA42" s="1"/>
      <x:c r="AB42" s="1"/>
      <x:c r="AC42" s="1"/>
      <x:c r="AD42" s="1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1"/>
      <x:c r="V43" s="1"/>
      <x:c r="W43" s="1"/>
      <x:c r="X43" s="1"/>
      <x:c r="Y43" s="1"/>
      <x:c r="Z43" s="1"/>
      <x:c r="AA43" s="1"/>
      <x:c r="AB43" s="1"/>
      <x:c r="AC43" s="1"/>
      <x:c r="AD43" s="1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1"/>
      <x:c r="V44" s="1"/>
      <x:c r="W44" s="1"/>
      <x:c r="X44" s="1"/>
      <x:c r="Y44" s="1"/>
      <x:c r="Z44" s="1"/>
      <x:c r="AA44" s="1"/>
      <x:c r="AB44" s="1"/>
      <x:c r="AC44" s="1"/>
      <x:c r="AD44" s="1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1"/>
      <x:c r="V45" s="1"/>
      <x:c r="W45" s="1"/>
      <x:c r="X45" s="1"/>
      <x:c r="Y45" s="1"/>
      <x:c r="Z45" s="1"/>
      <x:c r="AA45" s="1"/>
      <x:c r="AB45" s="1"/>
      <x:c r="AC45" s="1"/>
      <x:c r="AD45" s="1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1"/>
      <x:c r="V46" s="1"/>
      <x:c r="W46" s="1"/>
      <x:c r="X46" s="1"/>
      <x:c r="Y46" s="1"/>
      <x:c r="Z46" s="1"/>
      <x:c r="AA46" s="1"/>
      <x:c r="AB46" s="1"/>
      <x:c r="AC46" s="1"/>
      <x:c r="AD46" s="1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1"/>
      <x:c r="V47" s="1"/>
      <x:c r="W47" s="1"/>
      <x:c r="X47" s="1"/>
      <x:c r="Y47" s="1"/>
      <x:c r="Z47" s="1"/>
      <x:c r="AA47" s="1"/>
      <x:c r="AB47" s="1"/>
      <x:c r="AC47" s="1"/>
      <x:c r="AD47" s="1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1"/>
      <x:c r="V48" s="1"/>
      <x:c r="W48" s="1"/>
      <x:c r="X48" s="1"/>
      <x:c r="Y48" s="1"/>
      <x:c r="Z48" s="1"/>
      <x:c r="AA48" s="1"/>
      <x:c r="AB48" s="1"/>
      <x:c r="AC48" s="1"/>
      <x:c r="AD48" s="1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1"/>
      <x:c r="V49" s="1"/>
      <x:c r="W49" s="1"/>
      <x:c r="X49" s="1"/>
      <x:c r="Y49" s="1"/>
      <x:c r="Z49" s="1"/>
      <x:c r="AA49" s="1"/>
      <x:c r="AB49" s="1"/>
      <x:c r="AC49" s="1"/>
      <x:c r="AD49" s="1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1"/>
      <x:c r="V50" s="1"/>
      <x:c r="W50" s="1"/>
      <x:c r="X50" s="1"/>
      <x:c r="Y50" s="1"/>
      <x:c r="Z50" s="1"/>
      <x:c r="AA50" s="1"/>
      <x:c r="AB50" s="1"/>
      <x:c r="AC50" s="1"/>
      <x:c r="AD50" s="1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1"/>
      <x:c r="V51" s="1"/>
      <x:c r="W51" s="1"/>
      <x:c r="X51" s="1"/>
      <x:c r="Y51" s="1"/>
      <x:c r="Z51" s="1"/>
      <x:c r="AA51" s="1"/>
      <x:c r="AB51" s="1"/>
      <x:c r="AC51" s="1"/>
      <x:c r="AD51" s="1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1"/>
      <x:c r="V52" s="1"/>
      <x:c r="W52" s="1"/>
      <x:c r="X52" s="1"/>
      <x:c r="Y52" s="1"/>
      <x:c r="Z52" s="1"/>
      <x:c r="AA52" s="1"/>
      <x:c r="AB52" s="1"/>
      <x:c r="AC52" s="1"/>
      <x:c r="AD52" s="1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1"/>
      <x:c r="V53" s="1"/>
      <x:c r="W53" s="1"/>
      <x:c r="X53" s="1"/>
      <x:c r="Y53" s="1"/>
      <x:c r="Z53" s="1"/>
      <x:c r="AA53" s="1"/>
      <x:c r="AB53" s="1"/>
      <x:c r="AC53" s="1"/>
      <x:c r="AD53" s="1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1"/>
      <x:c r="V54" s="1"/>
      <x:c r="W54" s="1"/>
      <x:c r="X54" s="1"/>
      <x:c r="Y54" s="1"/>
      <x:c r="Z54" s="1"/>
      <x:c r="AA54" s="1"/>
      <x:c r="AB54" s="1"/>
      <x:c r="AC54" s="1"/>
      <x:c r="AD54" s="1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1"/>
      <x:c r="V55" s="1"/>
      <x:c r="W55" s="1"/>
      <x:c r="X55" s="1"/>
      <x:c r="Y55" s="1"/>
      <x:c r="Z55" s="1"/>
      <x:c r="AA55" s="1"/>
      <x:c r="AB55" s="1"/>
      <x:c r="AC55" s="1"/>
      <x:c r="AD55" s="1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1"/>
      <x:c r="V56" s="1"/>
      <x:c r="W56" s="1"/>
      <x:c r="X56" s="1"/>
      <x:c r="Y56" s="1"/>
      <x:c r="Z56" s="1"/>
      <x:c r="AA56" s="1"/>
      <x:c r="AB56" s="1"/>
      <x:c r="AC56" s="1"/>
      <x:c r="AD56" s="1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1"/>
      <x:c r="V57" s="1"/>
      <x:c r="W57" s="1"/>
      <x:c r="X57" s="1"/>
      <x:c r="Y57" s="1"/>
      <x:c r="Z57" s="1"/>
      <x:c r="AA57" s="1"/>
      <x:c r="AB57" s="1"/>
      <x:c r="AC57" s="1"/>
      <x:c r="AD57" s="1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1"/>
      <x:c r="V58" s="1"/>
      <x:c r="W58" s="1"/>
      <x:c r="X58" s="1"/>
      <x:c r="Y58" s="1"/>
      <x:c r="Z58" s="1"/>
      <x:c r="AA58" s="1"/>
      <x:c r="AB58" s="1"/>
      <x:c r="AC58" s="1"/>
      <x:c r="AD58" s="1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1"/>
      <x:c r="V59" s="1"/>
      <x:c r="W59" s="1"/>
      <x:c r="X59" s="1"/>
      <x:c r="Y59" s="1"/>
      <x:c r="Z59" s="1"/>
      <x:c r="AA59" s="1"/>
      <x:c r="AB59" s="1"/>
      <x:c r="AC59" s="1"/>
      <x:c r="AD59" s="1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1"/>
      <x:c r="V60" s="1"/>
      <x:c r="W60" s="1"/>
      <x:c r="X60" s="1"/>
      <x:c r="Y60" s="1"/>
      <x:c r="Z60" s="1"/>
      <x:c r="AA60" s="1"/>
      <x:c r="AB60" s="1"/>
      <x:c r="AC60" s="1"/>
      <x:c r="AD60" s="1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1"/>
      <x:c r="V61" s="1"/>
      <x:c r="W61" s="1"/>
      <x:c r="X61" s="1"/>
      <x:c r="Y61" s="1"/>
      <x:c r="Z61" s="1"/>
      <x:c r="AA61" s="1"/>
      <x:c r="AB61" s="1"/>
      <x:c r="AC61" s="1"/>
      <x:c r="AD61" s="1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1"/>
      <x:c r="V62" s="1"/>
      <x:c r="W62" s="1"/>
      <x:c r="X62" s="1"/>
      <x:c r="Y62" s="1"/>
      <x:c r="Z62" s="1"/>
      <x:c r="AA62" s="1"/>
      <x:c r="AB62" s="1"/>
      <x:c r="AC62" s="1"/>
      <x:c r="AD62" s="1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1"/>
      <x:c r="V63" s="1"/>
      <x:c r="W63" s="1"/>
      <x:c r="X63" s="1"/>
      <x:c r="Y63" s="1"/>
      <x:c r="Z63" s="1"/>
      <x:c r="AA63" s="1"/>
      <x:c r="AB63" s="1"/>
      <x:c r="AC63" s="1"/>
      <x:c r="AD63" s="1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1"/>
      <x:c r="V64" s="1"/>
      <x:c r="W64" s="1"/>
      <x:c r="X64" s="1"/>
      <x:c r="Y64" s="1"/>
      <x:c r="Z64" s="1"/>
      <x:c r="AA64" s="1"/>
      <x:c r="AB64" s="1"/>
      <x:c r="AC64" s="1"/>
      <x:c r="AD64" s="1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1"/>
      <x:c r="V65" s="1"/>
      <x:c r="W65" s="1"/>
      <x:c r="X65" s="1"/>
      <x:c r="Y65" s="1"/>
      <x:c r="Z65" s="1"/>
      <x:c r="AA65" s="1"/>
      <x:c r="AB65" s="1"/>
      <x:c r="AC65" s="1"/>
      <x:c r="AD65" s="1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1"/>
      <x:c r="V66" s="1"/>
      <x:c r="W66" s="1"/>
      <x:c r="X66" s="1"/>
      <x:c r="Y66" s="1"/>
      <x:c r="Z66" s="1"/>
      <x:c r="AA66" s="1"/>
      <x:c r="AB66" s="1"/>
      <x:c r="AC66" s="1"/>
      <x:c r="AD66" s="1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1"/>
      <x:c r="V67" s="1"/>
      <x:c r="W67" s="1"/>
      <x:c r="X67" s="1"/>
      <x:c r="Y67" s="1"/>
      <x:c r="Z67" s="1"/>
      <x:c r="AA67" s="1"/>
      <x:c r="AB67" s="1"/>
      <x:c r="AC67" s="1"/>
      <x:c r="AD67" s="1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1"/>
      <x:c r="V68" s="1"/>
      <x:c r="W68" s="1"/>
      <x:c r="X68" s="1"/>
      <x:c r="Y68" s="1"/>
      <x:c r="Z68" s="1"/>
      <x:c r="AA68" s="1"/>
      <x:c r="AB68" s="1"/>
      <x:c r="AC68" s="1"/>
      <x:c r="AD68" s="1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1"/>
      <x:c r="V69" s="1"/>
      <x:c r="W69" s="1"/>
      <x:c r="X69" s="1"/>
      <x:c r="Y69" s="1"/>
      <x:c r="Z69" s="1"/>
      <x:c r="AA69" s="1"/>
      <x:c r="AB69" s="1"/>
      <x:c r="AC69" s="1"/>
      <x:c r="AD69" s="1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1"/>
      <x:c r="V70" s="1"/>
      <x:c r="W70" s="1"/>
      <x:c r="X70" s="1"/>
      <x:c r="Y70" s="1"/>
      <x:c r="Z70" s="1"/>
      <x:c r="AA70" s="1"/>
      <x:c r="AB70" s="1"/>
      <x:c r="AC70" s="1"/>
      <x:c r="AD70" s="1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1"/>
      <x:c r="V71" s="1"/>
      <x:c r="W71" s="1"/>
      <x:c r="X71" s="1"/>
      <x:c r="Y71" s="1"/>
      <x:c r="Z71" s="1"/>
      <x:c r="AA71" s="1"/>
      <x:c r="AB71" s="1"/>
      <x:c r="AC71" s="1"/>
      <x:c r="AD71" s="1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1"/>
      <x:c r="V72" s="1"/>
      <x:c r="W72" s="1"/>
      <x:c r="X72" s="1"/>
      <x:c r="Y72" s="1"/>
      <x:c r="Z72" s="1"/>
      <x:c r="AA72" s="1"/>
      <x:c r="AB72" s="1"/>
      <x:c r="AC72" s="1"/>
      <x:c r="AD72" s="1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1"/>
      <x:c r="V73" s="1"/>
      <x:c r="W73" s="1"/>
      <x:c r="X73" s="1"/>
      <x:c r="Y73" s="1"/>
      <x:c r="Z73" s="1"/>
      <x:c r="AA73" s="1"/>
      <x:c r="AB73" s="1"/>
      <x:c r="AC73" s="1"/>
      <x:c r="AD73" s="1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1"/>
      <x:c r="V74" s="1"/>
      <x:c r="W74" s="1"/>
      <x:c r="X74" s="1"/>
      <x:c r="Y74" s="1"/>
      <x:c r="Z74" s="1"/>
      <x:c r="AA74" s="1"/>
      <x:c r="AB74" s="1"/>
      <x:c r="AC74" s="1"/>
      <x:c r="AD74" s="1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1"/>
      <x:c r="V75" s="1"/>
      <x:c r="W75" s="1"/>
      <x:c r="X75" s="1"/>
      <x:c r="Y75" s="1"/>
      <x:c r="Z75" s="1"/>
      <x:c r="AA75" s="1"/>
      <x:c r="AB75" s="1"/>
      <x:c r="AC75" s="1"/>
      <x:c r="AD75" s="1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1"/>
      <x:c r="V76" s="1"/>
      <x:c r="W76" s="1"/>
      <x:c r="X76" s="1"/>
      <x:c r="Y76" s="1"/>
      <x:c r="Z76" s="1"/>
      <x:c r="AA76" s="1"/>
      <x:c r="AB76" s="1"/>
      <x:c r="AC76" s="1"/>
      <x:c r="AD76" s="1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1"/>
      <x:c r="V77" s="1"/>
      <x:c r="W77" s="1"/>
      <x:c r="X77" s="1"/>
      <x:c r="Y77" s="1"/>
      <x:c r="Z77" s="1"/>
      <x:c r="AA77" s="1"/>
      <x:c r="AB77" s="1"/>
      <x:c r="AC77" s="1"/>
      <x:c r="AD77" s="1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1"/>
      <x:c r="V78" s="1"/>
      <x:c r="W78" s="1"/>
      <x:c r="X78" s="1"/>
      <x:c r="Y78" s="1"/>
      <x:c r="Z78" s="1"/>
      <x:c r="AA78" s="1"/>
      <x:c r="AB78" s="1"/>
      <x:c r="AC78" s="1"/>
      <x:c r="AD78" s="1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1"/>
      <x:c r="V79" s="1"/>
      <x:c r="W79" s="1"/>
      <x:c r="X79" s="1"/>
      <x:c r="Y79" s="1"/>
      <x:c r="Z79" s="1"/>
      <x:c r="AA79" s="1"/>
      <x:c r="AB79" s="1"/>
      <x:c r="AC79" s="1"/>
      <x:c r="AD79" s="1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1"/>
      <x:c r="V80" s="1"/>
      <x:c r="W80" s="1"/>
      <x:c r="X80" s="1"/>
      <x:c r="Y80" s="1"/>
      <x:c r="Z80" s="1"/>
      <x:c r="AA80" s="1"/>
      <x:c r="AB80" s="1"/>
      <x:c r="AC80" s="1"/>
      <x:c r="AD80" s="1"/>
    </x:row>
    <x:row r="8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  <x:c r="R81" s="2"/>
      <x:c r="S81" s="2"/>
      <x:c r="T81" s="2"/>
      <x:c r="U81" s="1"/>
      <x:c r="V81" s="1"/>
      <x:c r="W81" s="1"/>
      <x:c r="X81" s="1"/>
      <x:c r="Y81" s="1"/>
      <x:c r="Z81" s="1"/>
      <x:c r="AA81" s="1"/>
      <x:c r="AB81" s="1"/>
      <x:c r="AC81" s="1"/>
      <x:c r="AD81" s="1"/>
    </x:row>
    <x:row r="82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  <x:c r="R82" s="2"/>
      <x:c r="S82" s="2"/>
      <x:c r="T82" s="2"/>
      <x:c r="U82" s="1"/>
      <x:c r="V82" s="1"/>
      <x:c r="W82" s="1"/>
      <x:c r="X82" s="1"/>
      <x:c r="Y82" s="1"/>
      <x:c r="Z82" s="1"/>
      <x:c r="AA82" s="1"/>
      <x:c r="AB82" s="1"/>
      <x:c r="AC82" s="1"/>
      <x:c r="AD82" s="1"/>
    </x:row>
    <x:row r="83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  <x:c r="R83" s="2"/>
      <x:c r="S83" s="2"/>
      <x:c r="T83" s="2"/>
      <x:c r="U83" s="1"/>
      <x:c r="V83" s="1"/>
      <x:c r="W83" s="1"/>
      <x:c r="X83" s="1"/>
      <x:c r="Y83" s="1"/>
      <x:c r="Z83" s="1"/>
      <x:c r="AA83" s="1"/>
      <x:c r="AB83" s="1"/>
      <x:c r="AC83" s="1"/>
      <x:c r="AD83" s="1"/>
    </x:row>
    <x:row r="84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  <x:c r="R84" s="2"/>
      <x:c r="S84" s="2"/>
      <x:c r="T84" s="2"/>
      <x:c r="U84" s="1"/>
      <x:c r="V84" s="1"/>
      <x:c r="W84" s="1"/>
      <x:c r="X84" s="1"/>
      <x:c r="Y84" s="1"/>
      <x:c r="Z84" s="1"/>
      <x:c r="AA84" s="1"/>
      <x:c r="AB84" s="1"/>
      <x:c r="AC84" s="1"/>
      <x:c r="AD84" s="1"/>
    </x:row>
    <x:row r="85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  <x:c r="R85" s="2"/>
      <x:c r="S85" s="2"/>
      <x:c r="T85" s="2"/>
      <x:c r="U85" s="1"/>
      <x:c r="V85" s="1"/>
      <x:c r="W85" s="1"/>
      <x:c r="X85" s="1"/>
      <x:c r="Y85" s="1"/>
      <x:c r="Z85" s="1"/>
      <x:c r="AA85" s="1"/>
      <x:c r="AB85" s="1"/>
      <x:c r="AC85" s="1"/>
      <x:c r="AD85" s="1"/>
    </x:row>
    <x:row r="86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  <x:c r="R86" s="2"/>
      <x:c r="S86" s="2"/>
      <x:c r="T86" s="2"/>
      <x:c r="U86" s="1"/>
      <x:c r="V86" s="1"/>
      <x:c r="W86" s="1"/>
      <x:c r="X86" s="1"/>
      <x:c r="Y86" s="1"/>
      <x:c r="Z86" s="1"/>
      <x:c r="AA86" s="1"/>
      <x:c r="AB86" s="1"/>
      <x:c r="AC86" s="1"/>
      <x:c r="AD86" s="1"/>
    </x:row>
    <x:row r="87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  <x:c r="R87" s="2"/>
      <x:c r="S87" s="2"/>
      <x:c r="T87" s="2"/>
      <x:c r="U87" s="1"/>
      <x:c r="V87" s="1"/>
      <x:c r="W87" s="1"/>
      <x:c r="X87" s="1"/>
      <x:c r="Y87" s="1"/>
      <x:c r="Z87" s="1"/>
      <x:c r="AA87" s="1"/>
      <x:c r="AB87" s="1"/>
      <x:c r="AC87" s="1"/>
      <x:c r="AD87" s="1"/>
    </x:row>
    <x:row r="88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  <x:c r="R88" s="2"/>
      <x:c r="S88" s="2"/>
      <x:c r="T88" s="2"/>
      <x:c r="U88" s="1"/>
      <x:c r="V88" s="1"/>
      <x:c r="W88" s="1"/>
      <x:c r="X88" s="1"/>
      <x:c r="Y88" s="1"/>
      <x:c r="Z88" s="1"/>
      <x:c r="AA88" s="1"/>
      <x:c r="AB88" s="1"/>
      <x:c r="AC88" s="1"/>
      <x:c r="AD88" s="1"/>
    </x:row>
    <x:row r="89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  <x:c r="R89" s="2"/>
      <x:c r="S89" s="2"/>
      <x:c r="T89" s="2"/>
      <x:c r="U89" s="1"/>
      <x:c r="V89" s="1"/>
      <x:c r="W89" s="1"/>
      <x:c r="X89" s="1"/>
      <x:c r="Y89" s="1"/>
      <x:c r="Z89" s="1"/>
      <x:c r="AA89" s="1"/>
      <x:c r="AB89" s="1"/>
      <x:c r="AC89" s="1"/>
      <x:c r="AD89" s="1"/>
    </x:row>
    <x:row r="90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  <x:c r="R90" s="2"/>
      <x:c r="S90" s="2"/>
      <x:c r="T90" s="2"/>
      <x:c r="U90" s="1"/>
      <x:c r="V90" s="1"/>
      <x:c r="W90" s="1"/>
      <x:c r="X90" s="1"/>
      <x:c r="Y90" s="1"/>
      <x:c r="Z90" s="1"/>
      <x:c r="AA90" s="1"/>
      <x:c r="AB90" s="1"/>
      <x:c r="AC90" s="1"/>
      <x:c r="AD90" s="1"/>
    </x:row>
    <x:row r="9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  <x:c r="R91" s="2"/>
      <x:c r="S91" s="2"/>
      <x:c r="T91" s="2"/>
      <x:c r="U91" s="1"/>
      <x:c r="V91" s="1"/>
      <x:c r="W91" s="1"/>
      <x:c r="X91" s="1"/>
      <x:c r="Y91" s="1"/>
      <x:c r="Z91" s="1"/>
      <x:c r="AA91" s="1"/>
      <x:c r="AB91" s="1"/>
      <x:c r="AC91" s="1"/>
      <x:c r="AD91" s="1"/>
    </x:row>
    <x:row r="92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  <x:c r="R92" s="2"/>
      <x:c r="S92" s="2"/>
      <x:c r="T92" s="2"/>
      <x:c r="U92" s="1"/>
      <x:c r="V92" s="1"/>
      <x:c r="W92" s="1"/>
      <x:c r="X92" s="1"/>
      <x:c r="Y92" s="1"/>
      <x:c r="Z92" s="1"/>
      <x:c r="AA92" s="1"/>
      <x:c r="AB92" s="1"/>
      <x:c r="AC92" s="1"/>
      <x:c r="AD92" s="1"/>
    </x:row>
    <x:row r="93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  <x:c r="R93" s="2"/>
      <x:c r="S93" s="2"/>
      <x:c r="T93" s="2"/>
      <x:c r="U93" s="1"/>
      <x:c r="V93" s="1"/>
      <x:c r="W93" s="1"/>
      <x:c r="X93" s="1"/>
      <x:c r="Y93" s="1"/>
      <x:c r="Z93" s="1"/>
      <x:c r="AA93" s="1"/>
      <x:c r="AB93" s="1"/>
      <x:c r="AC93" s="1"/>
      <x:c r="AD93" s="1"/>
    </x:row>
    <x:row r="94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  <x:c r="R94" s="2"/>
      <x:c r="S94" s="2"/>
      <x:c r="T94" s="2"/>
      <x:c r="U94" s="1"/>
      <x:c r="V94" s="1"/>
      <x:c r="W94" s="1"/>
      <x:c r="X94" s="1"/>
      <x:c r="Y94" s="1"/>
      <x:c r="Z94" s="1"/>
      <x:c r="AA94" s="1"/>
      <x:c r="AB94" s="1"/>
      <x:c r="AC94" s="1"/>
      <x:c r="AD94" s="1"/>
    </x:row>
    <x:row r="95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  <x:c r="R95" s="2"/>
      <x:c r="S95" s="2"/>
      <x:c r="T95" s="2"/>
      <x:c r="U95" s="1"/>
      <x:c r="V95" s="1"/>
      <x:c r="W95" s="1"/>
      <x:c r="X95" s="1"/>
      <x:c r="Y95" s="1"/>
      <x:c r="Z95" s="1"/>
      <x:c r="AA95" s="1"/>
      <x:c r="AB95" s="1"/>
      <x:c r="AC95" s="1"/>
      <x:c r="AD95" s="1"/>
    </x:row>
    <x:row r="96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  <x:c r="R96" s="2"/>
      <x:c r="S96" s="2"/>
      <x:c r="T96" s="2"/>
      <x:c r="U96" s="1"/>
      <x:c r="V96" s="1"/>
      <x:c r="W96" s="1"/>
      <x:c r="X96" s="1"/>
      <x:c r="Y96" s="1"/>
      <x:c r="Z96" s="1"/>
      <x:c r="AA96" s="1"/>
      <x:c r="AB96" s="1"/>
      <x:c r="AC96" s="1"/>
      <x:c r="AD96" s="1"/>
    </x:row>
    <x:row r="97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  <x:c r="R97" s="2"/>
      <x:c r="S97" s="2"/>
      <x:c r="T97" s="2"/>
      <x:c r="U97" s="1"/>
      <x:c r="V97" s="1"/>
      <x:c r="W97" s="1"/>
      <x:c r="X97" s="1"/>
      <x:c r="Y97" s="1"/>
      <x:c r="Z97" s="1"/>
      <x:c r="AA97" s="1"/>
      <x:c r="AB97" s="1"/>
      <x:c r="AC97" s="1"/>
      <x:c r="AD97" s="1"/>
    </x:row>
    <x:row r="98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  <x:c r="R98" s="2"/>
      <x:c r="S98" s="2"/>
      <x:c r="T98" s="2"/>
      <x:c r="U98" s="1"/>
      <x:c r="V98" s="1"/>
      <x:c r="W98" s="1"/>
      <x:c r="X98" s="1"/>
      <x:c r="Y98" s="1"/>
      <x:c r="Z98" s="1"/>
      <x:c r="AA98" s="1"/>
      <x:c r="AB98" s="1"/>
      <x:c r="AC98" s="1"/>
      <x:c r="AD98" s="1"/>
    </x:row>
    <x:row r="99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  <x:c r="R99" s="2"/>
      <x:c r="S99" s="2"/>
      <x:c r="T99" s="2"/>
      <x:c r="U99" s="1"/>
      <x:c r="V99" s="1"/>
      <x:c r="W99" s="1"/>
      <x:c r="X99" s="1"/>
      <x:c r="Y99" s="1"/>
      <x:c r="Z99" s="1"/>
      <x:c r="AA99" s="1"/>
      <x:c r="AB99" s="1"/>
      <x:c r="AC99" s="1"/>
      <x:c r="AD99" s="1"/>
    </x:row>
    <x:row r="100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  <x:c r="R100" s="2"/>
      <x:c r="S100" s="2"/>
      <x:c r="T100" s="2"/>
      <x:c r="U100" s="1"/>
      <x:c r="V100" s="1"/>
      <x:c r="W100" s="1"/>
      <x:c r="X100" s="1"/>
      <x:c r="Y100" s="1"/>
      <x:c r="Z100" s="1"/>
      <x:c r="AA100" s="1"/>
      <x:c r="AB100" s="1"/>
      <x:c r="AC100" s="1"/>
      <x:c r="AD100" s="1"/>
    </x:row>
    <x:row r="10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  <x:c r="R101" s="2"/>
      <x:c r="S101" s="2"/>
      <x:c r="T101" s="2"/>
      <x:c r="U101" s="1"/>
      <x:c r="V101" s="1"/>
      <x:c r="W101" s="1"/>
      <x:c r="X101" s="1"/>
      <x:c r="Y101" s="1"/>
      <x:c r="Z101" s="1"/>
      <x:c r="AA101" s="1"/>
      <x:c r="AB101" s="1"/>
      <x:c r="AC101" s="1"/>
      <x:c r="AD101" s="1"/>
    </x:row>
    <x:row r="102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  <x:c r="R102" s="2"/>
      <x:c r="S102" s="2"/>
      <x:c r="T102" s="2"/>
      <x:c r="U102" s="1"/>
      <x:c r="V102" s="1"/>
      <x:c r="W102" s="1"/>
      <x:c r="X102" s="1"/>
      <x:c r="Y102" s="1"/>
      <x:c r="Z102" s="1"/>
      <x:c r="AA102" s="1"/>
      <x:c r="AB102" s="1"/>
      <x:c r="AC102" s="1"/>
      <x:c r="AD102" s="1"/>
    </x:row>
    <x:row r="103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  <x:c r="R103" s="2"/>
      <x:c r="S103" s="2"/>
      <x:c r="T103" s="2"/>
      <x:c r="U103" s="1"/>
      <x:c r="V103" s="1"/>
      <x:c r="W103" s="1"/>
      <x:c r="X103" s="1"/>
      <x:c r="Y103" s="1"/>
      <x:c r="Z103" s="1"/>
      <x:c r="AA103" s="1"/>
      <x:c r="AB103" s="1"/>
      <x:c r="AC103" s="1"/>
      <x:c r="AD103" s="1"/>
    </x:row>
    <x:row r="104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  <x:c r="R104" s="2"/>
      <x:c r="S104" s="2"/>
      <x:c r="T104" s="2"/>
      <x:c r="U104" s="1"/>
      <x:c r="V104" s="1"/>
      <x:c r="W104" s="1"/>
      <x:c r="X104" s="1"/>
      <x:c r="Y104" s="1"/>
      <x:c r="Z104" s="1"/>
      <x:c r="AA104" s="1"/>
      <x:c r="AB104" s="1"/>
      <x:c r="AC104" s="1"/>
      <x:c r="AD104" s="1"/>
    </x:row>
    <x:row r="105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  <x:c r="R105" s="2"/>
      <x:c r="S105" s="2"/>
      <x:c r="T105" s="2"/>
      <x:c r="U105" s="1"/>
      <x:c r="V105" s="1"/>
      <x:c r="W105" s="1"/>
      <x:c r="X105" s="1"/>
      <x:c r="Y105" s="1"/>
      <x:c r="Z105" s="1"/>
      <x:c r="AA105" s="1"/>
      <x:c r="AB105" s="1"/>
      <x:c r="AC105" s="1"/>
      <x:c r="AD105" s="1"/>
    </x:row>
    <x:row r="106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  <x:c r="R106" s="2"/>
      <x:c r="S106" s="2"/>
      <x:c r="T106" s="2"/>
      <x:c r="U106" s="1"/>
      <x:c r="V106" s="1"/>
      <x:c r="W106" s="1"/>
      <x:c r="X106" s="1"/>
      <x:c r="Y106" s="1"/>
      <x:c r="Z106" s="1"/>
      <x:c r="AA106" s="1"/>
      <x:c r="AB106" s="1"/>
      <x:c r="AC106" s="1"/>
      <x:c r="AD106" s="1"/>
    </x:row>
    <x:row r="107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  <x:c r="R107" s="2"/>
      <x:c r="S107" s="2"/>
      <x:c r="T107" s="2"/>
      <x:c r="U107" s="1"/>
      <x:c r="V107" s="1"/>
      <x:c r="W107" s="1"/>
      <x:c r="X107" s="1"/>
      <x:c r="Y107" s="1"/>
      <x:c r="Z107" s="1"/>
      <x:c r="AA107" s="1"/>
      <x:c r="AB107" s="1"/>
      <x:c r="AC107" s="1"/>
      <x:c r="AD107" s="1"/>
    </x:row>
    <x:row r="108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  <x:c r="R108" s="2"/>
      <x:c r="S108" s="2"/>
      <x:c r="T108" s="2"/>
      <x:c r="U108" s="1"/>
      <x:c r="V108" s="1"/>
      <x:c r="W108" s="1"/>
      <x:c r="X108" s="1"/>
      <x:c r="Y108" s="1"/>
      <x:c r="Z108" s="1"/>
      <x:c r="AA108" s="1"/>
      <x:c r="AB108" s="1"/>
      <x:c r="AC108" s="1"/>
      <x:c r="AD108" s="1"/>
    </x:row>
    <x:row r="109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  <x:c r="R109" s="2"/>
      <x:c r="S109" s="2"/>
      <x:c r="T109" s="2"/>
      <x:c r="U109" s="1"/>
      <x:c r="V109" s="1"/>
      <x:c r="W109" s="1"/>
      <x:c r="X109" s="1"/>
      <x:c r="Y109" s="1"/>
      <x:c r="Z109" s="1"/>
      <x:c r="AA109" s="1"/>
      <x:c r="AB109" s="1"/>
      <x:c r="AC109" s="1"/>
      <x:c r="AD109" s="1"/>
    </x:row>
    <x:row r="110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  <x:c r="R110" s="2"/>
      <x:c r="S110" s="2"/>
      <x:c r="T110" s="2"/>
      <x:c r="U110" s="1"/>
      <x:c r="V110" s="1"/>
      <x:c r="W110" s="1"/>
      <x:c r="X110" s="1"/>
      <x:c r="Y110" s="1"/>
      <x:c r="Z110" s="1"/>
      <x:c r="AA110" s="1"/>
      <x:c r="AB110" s="1"/>
      <x:c r="AC110" s="1"/>
      <x:c r="AD110" s="1"/>
    </x:row>
    <x:row r="11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  <x:c r="R111" s="2"/>
      <x:c r="S111" s="2"/>
      <x:c r="T111" s="2"/>
      <x:c r="U111" s="1"/>
      <x:c r="V111" s="1"/>
      <x:c r="W111" s="1"/>
      <x:c r="X111" s="1"/>
      <x:c r="Y111" s="1"/>
      <x:c r="Z111" s="1"/>
      <x:c r="AA111" s="1"/>
      <x:c r="AB111" s="1"/>
      <x:c r="AC111" s="1"/>
      <x:c r="AD111" s="1"/>
    </x:row>
    <x:row r="112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  <x:c r="R112" s="2"/>
      <x:c r="S112" s="2"/>
      <x:c r="T112" s="2"/>
      <x:c r="U112" s="1"/>
      <x:c r="V112" s="1"/>
      <x:c r="W112" s="1"/>
      <x:c r="X112" s="1"/>
      <x:c r="Y112" s="1"/>
      <x:c r="Z112" s="1"/>
      <x:c r="AA112" s="1"/>
      <x:c r="AB112" s="1"/>
      <x:c r="AC112" s="1"/>
      <x:c r="AD112" s="1"/>
    </x:row>
    <x:row r="113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  <x:c r="R113" s="2"/>
      <x:c r="S113" s="2"/>
      <x:c r="T113" s="2"/>
      <x:c r="U113" s="1"/>
      <x:c r="V113" s="1"/>
      <x:c r="W113" s="1"/>
      <x:c r="X113" s="1"/>
      <x:c r="Y113" s="1"/>
      <x:c r="Z113" s="1"/>
      <x:c r="AA113" s="1"/>
      <x:c r="AB113" s="1"/>
      <x:c r="AC113" s="1"/>
      <x:c r="AD113" s="1"/>
    </x:row>
    <x:row r="114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  <x:c r="R114" s="2"/>
      <x:c r="S114" s="2"/>
      <x:c r="T114" s="2"/>
      <x:c r="U114" s="1"/>
      <x:c r="V114" s="1"/>
      <x:c r="W114" s="1"/>
      <x:c r="X114" s="1"/>
      <x:c r="Y114" s="1"/>
      <x:c r="Z114" s="1"/>
      <x:c r="AA114" s="1"/>
      <x:c r="AB114" s="1"/>
      <x:c r="AC114" s="1"/>
      <x:c r="AD114" s="1"/>
    </x:row>
    <x:row r="115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  <x:c r="R115" s="2"/>
      <x:c r="S115" s="2"/>
      <x:c r="T115" s="2"/>
      <x:c r="U115" s="1"/>
      <x:c r="V115" s="1"/>
      <x:c r="W115" s="1"/>
      <x:c r="X115" s="1"/>
      <x:c r="Y115" s="1"/>
      <x:c r="Z115" s="1"/>
      <x:c r="AA115" s="1"/>
      <x:c r="AB115" s="1"/>
      <x:c r="AC115" s="1"/>
      <x:c r="AD115" s="1"/>
    </x:row>
    <x:row r="116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  <x:c r="R116" s="2"/>
      <x:c r="S116" s="2"/>
      <x:c r="T116" s="2"/>
      <x:c r="U116" s="1"/>
      <x:c r="V116" s="1"/>
      <x:c r="W116" s="1"/>
      <x:c r="X116" s="1"/>
      <x:c r="Y116" s="1"/>
      <x:c r="Z116" s="1"/>
      <x:c r="AA116" s="1"/>
      <x:c r="AB116" s="1"/>
      <x:c r="AC116" s="1"/>
      <x:c r="AD116" s="1"/>
    </x:row>
    <x:row r="117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  <x:c r="R117" s="2"/>
      <x:c r="S117" s="2"/>
      <x:c r="T117" s="2"/>
      <x:c r="U117" s="1"/>
      <x:c r="V117" s="1"/>
      <x:c r="W117" s="1"/>
      <x:c r="X117" s="1"/>
      <x:c r="Y117" s="1"/>
      <x:c r="Z117" s="1"/>
      <x:c r="AA117" s="1"/>
      <x:c r="AB117" s="1"/>
      <x:c r="AC117" s="1"/>
      <x:c r="AD117" s="1"/>
    </x:row>
    <x:row r="118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  <x:c r="R118" s="2"/>
      <x:c r="S118" s="2"/>
      <x:c r="T118" s="2"/>
      <x:c r="U118" s="1"/>
      <x:c r="V118" s="1"/>
      <x:c r="W118" s="1"/>
      <x:c r="X118" s="1"/>
      <x:c r="Y118" s="1"/>
      <x:c r="Z118" s="1"/>
      <x:c r="AA118" s="1"/>
      <x:c r="AB118" s="1"/>
      <x:c r="AC118" s="1"/>
      <x:c r="AD118" s="1"/>
    </x:row>
    <x:row r="119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  <x:c r="R119" s="2"/>
      <x:c r="S119" s="2"/>
      <x:c r="T119" s="2"/>
      <x:c r="U119" s="1"/>
      <x:c r="V119" s="1"/>
      <x:c r="W119" s="1"/>
      <x:c r="X119" s="1"/>
      <x:c r="Y119" s="1"/>
      <x:c r="Z119" s="1"/>
      <x:c r="AA119" s="1"/>
      <x:c r="AB119" s="1"/>
      <x:c r="AC119" s="1"/>
      <x:c r="AD119" s="1"/>
    </x:row>
    <x:row r="120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  <x:c r="R120" s="2"/>
      <x:c r="S120" s="2"/>
      <x:c r="T120" s="2"/>
      <x:c r="U120" s="1"/>
      <x:c r="V120" s="1"/>
      <x:c r="W120" s="1"/>
      <x:c r="X120" s="1"/>
      <x:c r="Y120" s="1"/>
      <x:c r="Z120" s="1"/>
      <x:c r="AA120" s="1"/>
      <x:c r="AB120" s="1"/>
      <x:c r="AC120" s="1"/>
      <x:c r="AD120" s="1"/>
    </x:row>
  </x:sheetData>
  <x:mergeCells>
    <x:mergeCell ref="A2:B2"/>
    <x:mergeCell ref="C2:D2"/>
    <x:mergeCell ref="E2:F2"/>
    <x:mergeCell ref="G2:H2"/>
    <x:mergeCell ref="I2:J2"/>
    <x:mergeCell ref="K2:L2"/>
    <x:mergeCell ref="M2:N2"/>
    <x:mergeCell ref="O2:Q2"/>
    <x:mergeCell ref="R2:T2"/>
    <x:mergeCell ref="A4:T4"/>
    <x:mergeCell ref="A6:T6"/>
    <x:mergeCell ref="A7:T7"/>
    <x:mergeCell ref="A9:T9"/>
    <x:mergeCell ref="A11:D11"/>
    <x:mergeCell ref="A12:D14"/>
    <x:mergeCell ref="F11:J11"/>
    <x:mergeCell ref="F12:J14"/>
    <x:mergeCell ref="L11:O11"/>
    <x:mergeCell ref="L12:O14"/>
    <x:mergeCell ref="Q11:T11"/>
    <x:mergeCell ref="Q12:T14"/>
    <x:mergeCell ref="A17:T17"/>
    <x:mergeCell ref="A19:E23"/>
    <x:mergeCell ref="F19:J23"/>
    <x:mergeCell ref="K19:O23"/>
    <x:mergeCell ref="P19:T23"/>
    <x:mergeCell ref="A27:T27"/>
    <x:mergeCell ref="A29:T29"/>
    <x:mergeCell ref="A31:T31"/>
    <x:mergeCell ref="A33:T33"/>
    <x:mergeCell ref="A35:T3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 rightToLeft="1"/>
  </x:sheetViews>
  <x:sheetFormatPr defaultRowHeight="15"/>
  <x:cols>
    <x:col min="1" max="1" width="22" hidden="0" customWidth="1"/>
    <x:col min="2" max="2" width="3" hidden="0" customWidth="1"/>
    <x:col min="3" max="3" width="22" hidden="0" customWidth="1"/>
    <x:col min="4" max="4" width="13" hidden="0" customWidth="1"/>
    <x:col min="5" max="5" width="24" hidden="0" customWidth="1"/>
    <x:col min="6" max="6" width="3" hidden="0" customWidth="1"/>
    <x:col min="7" max="7" width="22" hidden="0" customWidth="1"/>
    <x:col min="8" max="8" width="13" hidden="0" customWidth="1"/>
    <x:col min="9" max="9" width="3" hidden="0" customWidth="1"/>
    <x:col min="10" max="10" width="28" hidden="0" customWidth="1"/>
    <x:col min="11" max="11" width="12" hidden="0" customWidth="1"/>
    <x:col min="12" max="12" width="15" hidden="0" customWidth="1"/>
    <x:col min="13" max="13" width="20" hidden="0" customWidth="1"/>
    <x:col min="14" max="14" width="16" hidden="0" customWidth="1"/>
    <x:col min="15" max="15" width="16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1"/>
      <x:c r="V1" s="1"/>
      <x:c r="W1" s="1"/>
      <x:c r="X1" s="1"/>
      <x:c r="Y1" s="1"/>
      <x:c r="Z1" s="1"/>
      <x:c r="AA1" s="1"/>
      <x:c r="AB1" s="1"/>
      <x:c r="AC1" s="1"/>
      <x:c r="AD1" s="1"/>
    </x:row>
    <x:row r="2" ht="24" customHeight="1">
      <x:c r="A2" s="10" t="str">
        <x:v>الرئيسية</x:v>
      </x:c>
      <x:c r="B2" s="10" t="str">
        <x:v>الرئيسية</x:v>
      </x:c>
      <x:c r="C2" s="6" t="str">
        <x:v>الإعداد</x:v>
      </x:c>
      <x:c r="D2" s="6" t="str">
        <x:v>الإعداد</x:v>
      </x:c>
      <x:c r="E2" s="10" t="str">
        <x:v>المرشحون</x:v>
      </x:c>
      <x:c r="F2" s="10" t="str">
        <x:v>المرشحون</x:v>
      </x:c>
      <x:c r="G2" s="10" t="str">
        <x:v>المقابلات</x:v>
      </x:c>
      <x:c r="H2" s="10" t="str">
        <x:v>المقابلات</x:v>
      </x:c>
      <x:c r="I2" s="10" t="str">
        <x:v>التقييمات</x:v>
      </x:c>
      <x:c r="J2" s="10" t="str">
        <x:v>التقييمات</x:v>
      </x:c>
      <x:c r="K2" s="10" t="str">
        <x:v>العروض</x:v>
      </x:c>
      <x:c r="L2" s="10" t="str">
        <x:v>العروض</x:v>
      </x:c>
      <x:c r="M2" s="10" t="str">
        <x:v>مسار التوظيف</x:v>
      </x:c>
      <x:c r="N2" s="10" t="str">
        <x:v>مسار التوظيف</x:v>
      </x:c>
      <x:c r="O2" s="10" t="str">
        <x:v>لوحة التحكم</x:v>
      </x:c>
      <x:c r="P2" s="10" t="str">
        <x:v>لوحة التحكم</x:v>
      </x:c>
      <x:c r="Q2" s="10" t="str">
        <x:v>لوحة التحكم</x:v>
      </x:c>
      <x:c r="R2" s="10" t="str">
        <x:v>التدقيق</x:v>
      </x:c>
      <x:c r="S2" s="10" t="str">
        <x:v>التدقيق</x:v>
      </x:c>
      <x:c r="T2" s="10" t="str">
        <x:v>التدقيق</x:v>
      </x:c>
      <x:c r="U2" s="1"/>
      <x:c r="V2" s="1"/>
      <x:c r="W2" s="1"/>
      <x:c r="X2" s="1"/>
      <x:c r="Y2" s="1"/>
      <x:c r="Z2" s="1"/>
      <x:c r="AA2" s="1"/>
      <x:c r="AB2" s="1"/>
      <x:c r="AC2" s="1"/>
      <x:c r="AD2" s="1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1"/>
      <x:c r="V3" s="1"/>
      <x:c r="W3" s="1"/>
      <x:c r="X3" s="1"/>
      <x:c r="Y3" s="1"/>
      <x:c r="Z3" s="1"/>
      <x:c r="AA3" s="1"/>
      <x:c r="AB3" s="1"/>
      <x:c r="AC3" s="1"/>
      <x:c r="AD3" s="1"/>
    </x:row>
    <x:row r="4" ht="20" customHeight="1">
      <x:c r="A4" s="11" t="str">
        <x:v>إعدادات التحكم</x:v>
      </x:c>
      <x:c r="B4" s="11" t="str">
        <x:v>إعدادات التحكم</x:v>
      </x:c>
      <x:c r="C4" s="11" t="str">
        <x:v>إعدادات التحكم</x:v>
      </x:c>
      <x:c r="D4" s="11" t="str">
        <x:v>إعدادات التحكم</x:v>
      </x:c>
      <x:c r="E4" s="11" t="str">
        <x:v>إعدادات التحكم</x:v>
      </x:c>
      <x:c r="F4" s="11" t="str">
        <x:v>إعدادات التحكم</x:v>
      </x:c>
      <x:c r="G4" s="11" t="str">
        <x:v>إعدادات التحكم</x:v>
      </x:c>
      <x:c r="H4" s="11" t="str">
        <x:v>إعدادات التحكم</x:v>
      </x:c>
      <x:c r="I4" s="11" t="str">
        <x:v>إعدادات التحكم</x:v>
      </x:c>
      <x:c r="J4" s="11" t="str">
        <x:v>إعدادات التحكم</x:v>
      </x:c>
      <x:c r="K4" s="11" t="str">
        <x:v>إعدادات التحكم</x:v>
      </x:c>
      <x:c r="L4" s="11" t="str">
        <x:v>إعدادات التحكم</x:v>
      </x:c>
      <x:c r="M4" s="11" t="str">
        <x:v>إعدادات التحكم</x:v>
      </x:c>
      <x:c r="N4" s="11" t="str">
        <x:v>إعدادات التحكم</x:v>
      </x:c>
      <x:c r="O4" s="11" t="str">
        <x:v>إعدادات التحكم</x:v>
      </x:c>
      <x:c r="P4" s="11" t="str">
        <x:v>إعدادات التحكم</x:v>
      </x:c>
      <x:c r="Q4" s="11" t="str">
        <x:v>إعدادات التحكم</x:v>
      </x:c>
      <x:c r="R4" s="11" t="str">
        <x:v>إعدادات التحكم</x:v>
      </x:c>
      <x:c r="S4" s="11" t="str">
        <x:v>إعدادات التحكم</x:v>
      </x:c>
      <x:c r="T4" s="11" t="str">
        <x:v>إعدادات التحكم</x:v>
      </x:c>
      <x:c r="U4" s="1"/>
      <x:c r="V4" s="1"/>
      <x:c r="W4" s="1"/>
      <x:c r="X4" s="1"/>
      <x:c r="Y4" s="1"/>
      <x:c r="Z4" s="1"/>
      <x:c r="AA4" s="1"/>
      <x:c r="AB4" s="1"/>
      <x:c r="AC4" s="1"/>
      <x:c r="AD4" s="1"/>
    </x:row>
    <x:row r="5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1"/>
      <x:c r="V5" s="1"/>
      <x:c r="W5" s="1"/>
      <x:c r="X5" s="1"/>
      <x:c r="Y5" s="1"/>
      <x:c r="Z5" s="1"/>
      <x:c r="AA5" s="1"/>
      <x:c r="AB5" s="1"/>
      <x:c r="AC5" s="1"/>
      <x:c r="AD5" s="1"/>
    </x:row>
    <x:row r="6" ht="28" customHeight="1">
      <x:c r="A6" s="16" t="str">
        <x:v>إعدادات وخطة التوظيف</x:v>
      </x:c>
      <x:c r="B6" s="16" t="str">
        <x:v>إعدادات وخطة التوظيف</x:v>
      </x:c>
      <x:c r="C6" s="16" t="str">
        <x:v>إعدادات وخطة التوظيف</x:v>
      </x:c>
      <x:c r="D6" s="16" t="str">
        <x:v>إعدادات وخطة التوظيف</x:v>
      </x:c>
      <x:c r="E6" s="16" t="str">
        <x:v>إعدادات وخطة التوظيف</x:v>
      </x:c>
      <x:c r="F6" s="16" t="str">
        <x:v>إعدادات وخطة التوظيف</x:v>
      </x:c>
      <x:c r="G6" s="16" t="str">
        <x:v>إعدادات وخطة التوظيف</x:v>
      </x:c>
      <x:c r="H6" s="16" t="str">
        <x:v>إعدادات وخطة التوظيف</x:v>
      </x:c>
      <x:c r="I6" s="16" t="str">
        <x:v>إعدادات وخطة التوظيف</x:v>
      </x:c>
      <x:c r="J6" s="16" t="str">
        <x:v>إعدادات وخطة التوظيف</x:v>
      </x:c>
      <x:c r="K6" s="16" t="str">
        <x:v>إعدادات وخطة التوظيف</x:v>
      </x:c>
      <x:c r="L6" s="16" t="str">
        <x:v>إعدادات وخطة التوظيف</x:v>
      </x:c>
      <x:c r="M6" s="16" t="str">
        <x:v>إعدادات وخطة التوظيف</x:v>
      </x:c>
      <x:c r="N6" s="16" t="str">
        <x:v>إعدادات وخطة التوظيف</x:v>
      </x:c>
      <x:c r="O6" s="16" t="str">
        <x:v>إعدادات وخطة التوظيف</x:v>
      </x:c>
      <x:c r="P6" s="16" t="str">
        <x:v>إعدادات وخطة التوظيف</x:v>
      </x:c>
      <x:c r="Q6" s="16" t="str">
        <x:v>إعدادات وخطة التوظيف</x:v>
      </x:c>
      <x:c r="R6" s="16" t="str">
        <x:v>إعدادات وخطة التوظيف</x:v>
      </x:c>
      <x:c r="S6" s="16" t="str">
        <x:v>إعدادات وخطة التوظيف</x:v>
      </x:c>
      <x:c r="T6" s="16" t="str">
        <x:v>إعدادات وخطة التوظيف</x:v>
      </x:c>
      <x:c r="U6" s="1"/>
      <x:c r="V6" s="1"/>
      <x:c r="W6" s="1"/>
      <x:c r="X6" s="1"/>
      <x:c r="Y6" s="1"/>
      <x:c r="Z6" s="1"/>
      <x:c r="AA6" s="1"/>
      <x:c r="AB6" s="1"/>
      <x:c r="AC6" s="1"/>
      <x:c r="AD6" s="1"/>
    </x:row>
    <x:row r="7" ht="22" customHeight="1">
      <x:c r="A7" s="18" t="str">
        <x:v>حدد الوظائف والميزانيات والمسؤولين والمواعيد ومعايير التقييم والقوائم المعتمدة.</x:v>
      </x:c>
      <x:c r="B7" s="18" t="str">
        <x:v>حدد الوظائف والميزانيات والمسؤولين والمواعيد ومعايير التقييم والقوائم المعتمدة.</x:v>
      </x:c>
      <x:c r="C7" s="18" t="str">
        <x:v>حدد الوظائف والميزانيات والمسؤولين والمواعيد ومعايير التقييم والقوائم المعتمدة.</x:v>
      </x:c>
      <x:c r="D7" s="18" t="str">
        <x:v>حدد الوظائف والميزانيات والمسؤولين والمواعيد ومعايير التقييم والقوائم المعتمدة.</x:v>
      </x:c>
      <x:c r="E7" s="18" t="str">
        <x:v>حدد الوظائف والميزانيات والمسؤولين والمواعيد ومعايير التقييم والقوائم المعتمدة.</x:v>
      </x:c>
      <x:c r="F7" s="18" t="str">
        <x:v>حدد الوظائف والميزانيات والمسؤولين والمواعيد ومعايير التقييم والقوائم المعتمدة.</x:v>
      </x:c>
      <x:c r="G7" s="18" t="str">
        <x:v>حدد الوظائف والميزانيات والمسؤولين والمواعيد ومعايير التقييم والقوائم المعتمدة.</x:v>
      </x:c>
      <x:c r="H7" s="18" t="str">
        <x:v>حدد الوظائف والميزانيات والمسؤولين والمواعيد ومعايير التقييم والقوائم المعتمدة.</x:v>
      </x:c>
      <x:c r="I7" s="18" t="str">
        <x:v>حدد الوظائف والميزانيات والمسؤولين والمواعيد ومعايير التقييم والقوائم المعتمدة.</x:v>
      </x:c>
      <x:c r="J7" s="18" t="str">
        <x:v>حدد الوظائف والميزانيات والمسؤولين والمواعيد ومعايير التقييم والقوائم المعتمدة.</x:v>
      </x:c>
      <x:c r="K7" s="18" t="str">
        <x:v>حدد الوظائف والميزانيات والمسؤولين والمواعيد ومعايير التقييم والقوائم المعتمدة.</x:v>
      </x:c>
      <x:c r="L7" s="18" t="str">
        <x:v>حدد الوظائف والميزانيات والمسؤولين والمواعيد ومعايير التقييم والقوائم المعتمدة.</x:v>
      </x:c>
      <x:c r="M7" s="18" t="str">
        <x:v>حدد الوظائف والميزانيات والمسؤولين والمواعيد ومعايير التقييم والقوائم المعتمدة.</x:v>
      </x:c>
      <x:c r="N7" s="18" t="str">
        <x:v>حدد الوظائف والميزانيات والمسؤولين والمواعيد ومعايير التقييم والقوائم المعتمدة.</x:v>
      </x:c>
      <x:c r="O7" s="18" t="str">
        <x:v>حدد الوظائف والميزانيات والمسؤولين والمواعيد ومعايير التقييم والقوائم المعتمدة.</x:v>
      </x:c>
      <x:c r="P7" s="18" t="str">
        <x:v>حدد الوظائف والميزانيات والمسؤولين والمواعيد ومعايير التقييم والقوائم المعتمدة.</x:v>
      </x:c>
      <x:c r="Q7" s="18" t="str">
        <x:v>حدد الوظائف والميزانيات والمسؤولين والمواعيد ومعايير التقييم والقوائم المعتمدة.</x:v>
      </x:c>
      <x:c r="R7" s="18" t="str">
        <x:v>حدد الوظائف والميزانيات والمسؤولين والمواعيد ومعايير التقييم والقوائم المعتمدة.</x:v>
      </x:c>
      <x:c r="S7" s="18" t="str">
        <x:v>حدد الوظائف والميزانيات والمسؤولين والمواعيد ومعايير التقييم والقوائم المعتمدة.</x:v>
      </x:c>
      <x:c r="T7" s="18" t="str">
        <x:v>حدد الوظائف والميزانيات والمسؤولين والمواعيد ومعايير التقييم والقوائم المعتمدة.</x:v>
      </x:c>
      <x:c r="U7" s="1"/>
      <x:c r="V7" s="1"/>
      <x:c r="W7" s="1"/>
      <x:c r="X7" s="1"/>
      <x:c r="Y7" s="1"/>
      <x:c r="Z7" s="1"/>
      <x:c r="AA7" s="1"/>
      <x:c r="AB7" s="1"/>
      <x:c r="AC7" s="1"/>
      <x:c r="AD7" s="1"/>
    </x:row>
    <x:row r="8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1"/>
      <x:c r="V8" s="1"/>
      <x:c r="W8" s="1"/>
      <x:c r="X8" s="1"/>
      <x:c r="Y8" s="1"/>
      <x:c r="Z8" s="1"/>
      <x:c r="AA8" s="1"/>
      <x:c r="AB8" s="1"/>
      <x:c r="AC8" s="1"/>
      <x:c r="AD8" s="1"/>
    </x:row>
    <x:row r="9">
      <x:c r="A9" s="27" t="str">
        <x:v>الشركة وخطة التوظيف</x:v>
      </x:c>
      <x:c r="B9" s="28" t="str">
        <x:v>الشركة وخطة التوظيف</x:v>
      </x:c>
      <x:c r="C9" s="28" t="str">
        <x:v>الشركة وخطة التوظيف</x:v>
      </x:c>
      <x:c r="D9" s="28" t="str">
        <x:v>الشركة وخطة التوظيف</x:v>
      </x:c>
      <x:c r="E9" s="28" t="str">
        <x:v>الشركة وخطة التوظيف</x:v>
      </x:c>
      <x:c r="F9" s="28" t="str">
        <x:v>الشركة وخطة التوظيف</x:v>
      </x:c>
      <x:c r="G9" s="28" t="str">
        <x:v>الشركة وخطة التوظيف</x:v>
      </x:c>
      <x:c r="H9" s="29" t="str">
        <x:v>الشركة وخطة التوظيف</x:v>
      </x:c>
      <x:c r="I9" s="2"/>
      <x:c r="J9" s="27" t="str">
        <x:v>منسق عمليات,تنفيذي مبيعات,محلل مالي,أخصائي تسويق,مسؤول نجاح العملاء</x:v>
      </x:c>
      <x:c r="K9" s="28" t="str">
        <x:v>منسق عمليات,تنفيذي مبيعات,محلل مالي,أخصائي تسويق,مسؤول نجاح العملاء</x:v>
      </x:c>
      <x:c r="L9" s="28" t="str">
        <x:v>منسق عمليات,تنفيذي مبيعات,محلل مالي,أخصائي تسويق,مسؤول نجاح العملاء</x:v>
      </x:c>
      <x:c r="M9" s="28" t="str">
        <x:v>منسق عمليات,تنفيذي مبيعات,محلل مالي,أخصائي تسويق,مسؤول نجاح العملاء</x:v>
      </x:c>
      <x:c r="N9" s="28" t="str">
        <x:v>منسق عمليات,تنفيذي مبيعات,محلل مالي,أخصائي تسويق,مسؤول نجاح العملاء</x:v>
      </x:c>
      <x:c r="O9" s="29" t="str">
        <x:v>منسق عمليات,تنفيذي مبيعات,محلل مالي,أخصائي تسويق,مسؤول نجاح العملاء</x:v>
      </x:c>
      <x:c r="P9" s="2"/>
      <x:c r="Q9" s="2"/>
      <x:c r="R9" s="2"/>
      <x:c r="S9" s="2"/>
      <x:c r="T9" s="2"/>
      <x:c r="U9" s="1"/>
      <x:c r="V9" s="1"/>
      <x:c r="W9" s="1"/>
      <x:c r="X9" s="1"/>
      <x:c r="Y9" s="1"/>
      <x:c r="Z9" s="1"/>
      <x:c r="AA9" s="1"/>
      <x:c r="AB9" s="1"/>
      <x:c r="AC9" s="1"/>
      <x:c r="AD9" s="1"/>
    </x:row>
    <x:row r="10">
      <x:c r="A10" s="31" t="str">
        <x:v>اسم الشركة</x:v>
      </x:c>
      <x:c r="B10" s="31" t="str">
        <x:v>اسم الشركة</x:v>
      </x:c>
      <x:c r="C10" s="31" t="str">
        <x:v>اسم الشركة</x:v>
      </x:c>
      <x:c r="D10" s="35" t="str">
        <x:v>سيدر وشركاؤها - بيانات تجريبية</x:v>
      </x:c>
      <x:c r="E10" s="35" t="str">
        <x:v>سيدر وشركاؤها - بيانات تجريبية</x:v>
      </x:c>
      <x:c r="F10" s="35" t="str">
        <x:v>سيدر وشركاؤها - بيانات تجريبية</x:v>
      </x:c>
      <x:c r="G10" s="35" t="str">
        <x:v>سيدر وشركاؤها - بيانات تجريبية</x:v>
      </x:c>
      <x:c r="H10" s="35" t="str">
        <x:v>سيدر وشركاؤها - بيانات تجريبية</x:v>
      </x:c>
      <x:c r="I10" s="2"/>
      <x:c r="J10" s="49" t="str">
        <x:v>الوظيفة</x:v>
      </x:c>
      <x:c r="K10" s="50" t="str">
        <x:v>الشواغر</x:v>
      </x:c>
      <x:c r="L10" s="50" t="str">
        <x:v>تاريخ التعيين المستهدف</x:v>
      </x:c>
      <x:c r="M10" s="50" t="str">
        <x:v>مسؤول التوظيف</x:v>
      </x:c>
      <x:c r="N10" s="50" t="str">
        <x:v>الميزانية الدنيا</x:v>
      </x:c>
      <x:c r="O10" s="51" t="str">
        <x:v>الميزانية العليا</x:v>
      </x:c>
      <x:c r="P10" s="2"/>
      <x:c r="Q10" s="2"/>
      <x:c r="R10" s="2"/>
      <x:c r="S10" s="2"/>
      <x:c r="T10" s="2"/>
      <x:c r="U10" s="1"/>
      <x:c r="V10" s="1"/>
      <x:c r="W10" s="1"/>
      <x:c r="X10" s="1"/>
      <x:c r="Y10" s="1"/>
      <x:c r="Z10" s="1"/>
      <x:c r="AA10" s="1"/>
      <x:c r="AB10" s="1"/>
      <x:c r="AC10" s="1"/>
      <x:c r="AD10" s="1"/>
    </x:row>
    <x:row r="11">
      <x:c r="A11" s="31" t="str">
        <x:v>تاريخ المراجعة</x:v>
      </x:c>
      <x:c r="B11" s="31" t="str">
        <x:v>تاريخ المراجعة</x:v>
      </x:c>
      <x:c r="C11" s="31" t="str">
        <x:v>تاريخ المراجعة</x:v>
      </x:c>
      <x:c r="D11" s="37" t="d">
        <x:v>2026-10-28T00:00:00.000Z</x:v>
      </x:c>
      <x:c r="E11" s="37" t="d">
        <x:v>2026-10-28T00:00:00.000Z</x:v>
      </x:c>
      <x:c r="F11" s="37" t="d">
        <x:v>2026-10-28T00:00:00.000Z</x:v>
      </x:c>
      <x:c r="G11" s="37" t="d">
        <x:v>2026-10-28T00:00:00.000Z</x:v>
      </x:c>
      <x:c r="H11" s="37" t="d">
        <x:v>2026-10-28T00:00:00.000Z</x:v>
      </x:c>
      <x:c r="I11" s="2"/>
      <x:c r="J11" s="35" t="str">
        <x:v>منسق عمليات</x:v>
      </x:c>
      <x:c r="K11" s="35" t="n">
        <x:v>1</x:v>
      </x:c>
      <x:c r="L11" s="37" t="d">
        <x:v>2026-11-15T00:00:00.000Z</x:v>
      </x:c>
      <x:c r="M11" s="35" t="str">
        <x:v>عائشة خان</x:v>
      </x:c>
      <x:c r="N11" s="38" t="n">
        <x:v>175000</x:v>
      </x:c>
      <x:c r="O11" s="38" t="n">
        <x:v>215000</x:v>
      </x:c>
      <x:c r="P11" s="2"/>
      <x:c r="Q11" s="2"/>
      <x:c r="R11" s="2"/>
      <x:c r="S11" s="2"/>
      <x:c r="T11" s="2"/>
      <x:c r="U11" s="1"/>
      <x:c r="V11" s="1"/>
      <x:c r="W11" s="1"/>
      <x:c r="X11" s="1"/>
      <x:c r="Y11" s="1"/>
      <x:c r="Z11" s="1"/>
      <x:c r="AA11" s="1"/>
      <x:c r="AB11" s="1"/>
      <x:c r="AC11" s="1"/>
      <x:c r="AD11" s="1"/>
    </x:row>
    <x:row r="12">
      <x:c r="A12" s="31" t="str">
        <x:v>حد تأخر الإجراء (أيام)</x:v>
      </x:c>
      <x:c r="B12" s="31" t="str">
        <x:v>حد تأخر الإجراء (أيام)</x:v>
      </x:c>
      <x:c r="C12" s="31" t="str">
        <x:v>حد تأخر الإجراء (أيام)</x:v>
      </x:c>
      <x:c r="D12" s="35" t="n">
        <x:v>7</x:v>
      </x:c>
      <x:c r="E12" s="35" t="n">
        <x:v>7</x:v>
      </x:c>
      <x:c r="F12" s="35" t="n">
        <x:v>7</x:v>
      </x:c>
      <x:c r="G12" s="35" t="n">
        <x:v>7</x:v>
      </x:c>
      <x:c r="H12" s="35" t="n">
        <x:v>7</x:v>
      </x:c>
      <x:c r="I12" s="2"/>
      <x:c r="J12" s="35" t="str">
        <x:v>تنفيذي مبيعات</x:v>
      </x:c>
      <x:c r="K12" s="35" t="n">
        <x:v>2</x:v>
      </x:c>
      <x:c r="L12" s="37" t="d">
        <x:v>2026-11-17T00:00:00.000Z</x:v>
      </x:c>
      <x:c r="M12" s="35" t="str">
        <x:v>عمر صالح</x:v>
      </x:c>
      <x:c r="N12" s="38" t="n">
        <x:v>165000</x:v>
      </x:c>
      <x:c r="O12" s="38" t="n">
        <x:v>220000</x:v>
      </x:c>
      <x:c r="P12" s="2"/>
      <x:c r="Q12" s="2"/>
      <x:c r="R12" s="2"/>
      <x:c r="S12" s="2"/>
      <x:c r="T12" s="2"/>
      <x:c r="U12" s="1"/>
      <x:c r="V12" s="1"/>
      <x:c r="W12" s="1"/>
      <x:c r="X12" s="1"/>
      <x:c r="Y12" s="1"/>
      <x:c r="Z12" s="1"/>
      <x:c r="AA12" s="1"/>
      <x:c r="AB12" s="1"/>
      <x:c r="AC12" s="1"/>
      <x:c r="AD12" s="1"/>
    </x:row>
    <x:row r="13">
      <x:c r="A13" s="31" t="str">
        <x:v>نافذة المقابلات القادمة (أيام)</x:v>
      </x:c>
      <x:c r="B13" s="31" t="str">
        <x:v>نافذة المقابلات القادمة (أيام)</x:v>
      </x:c>
      <x:c r="C13" s="31" t="str">
        <x:v>نافذة المقابلات القادمة (أيام)</x:v>
      </x:c>
      <x:c r="D13" s="35" t="n">
        <x:v>7</x:v>
      </x:c>
      <x:c r="E13" s="35" t="n">
        <x:v>7</x:v>
      </x:c>
      <x:c r="F13" s="35" t="n">
        <x:v>7</x:v>
      </x:c>
      <x:c r="G13" s="35" t="n">
        <x:v>7</x:v>
      </x:c>
      <x:c r="H13" s="35" t="n">
        <x:v>7</x:v>
      </x:c>
      <x:c r="I13" s="2"/>
      <x:c r="J13" s="35" t="str">
        <x:v>محلل مالي</x:v>
      </x:c>
      <x:c r="K13" s="35" t="n">
        <x:v>1</x:v>
      </x:c>
      <x:c r="L13" s="37" t="d">
        <x:v>2026-11-19T00:00:00.000Z</x:v>
      </x:c>
      <x:c r="M13" s="35" t="str">
        <x:v>ليلى مورغان</x:v>
      </x:c>
      <x:c r="N13" s="38" t="n">
        <x:v>210000</x:v>
      </x:c>
      <x:c r="O13" s="38" t="n">
        <x:v>265000</x:v>
      </x:c>
      <x:c r="P13" s="2"/>
      <x:c r="Q13" s="2"/>
      <x:c r="R13" s="2"/>
      <x:c r="S13" s="2"/>
      <x:c r="T13" s="2"/>
      <x:c r="U13" s="1"/>
      <x:c r="V13" s="1"/>
      <x:c r="W13" s="1"/>
      <x:c r="X13" s="1"/>
      <x:c r="Y13" s="1"/>
      <x:c r="Z13" s="1"/>
      <x:c r="AA13" s="1"/>
      <x:c r="AB13" s="1"/>
      <x:c r="AC13" s="1"/>
      <x:c r="AD13" s="1"/>
    </x:row>
    <x:row r="14">
      <x:c r="A14" s="31" t="str">
        <x:v>حد التقييم القوي</x:v>
      </x:c>
      <x:c r="B14" s="31" t="str">
        <x:v>حد التقييم القوي</x:v>
      </x:c>
      <x:c r="C14" s="31" t="str">
        <x:v>حد التقييم القوي</x:v>
      </x:c>
      <x:c r="D14" s="38" t="n">
        <x:v>80</x:v>
      </x:c>
      <x:c r="E14" s="38" t="n">
        <x:v>80</x:v>
      </x:c>
      <x:c r="F14" s="38" t="n">
        <x:v>80</x:v>
      </x:c>
      <x:c r="G14" s="38" t="n">
        <x:v>80</x:v>
      </x:c>
      <x:c r="H14" s="38" t="n">
        <x:v>80</x:v>
      </x:c>
      <x:c r="I14" s="2"/>
      <x:c r="J14" s="35" t="str">
        <x:v>أخصائي تسويق</x:v>
      </x:c>
      <x:c r="K14" s="35" t="n">
        <x:v>1</x:v>
      </x:c>
      <x:c r="L14" s="37" t="d">
        <x:v>2026-12-21T00:00:00.000Z</x:v>
      </x:c>
      <x:c r="M14" s="35" t="str">
        <x:v>نورا سيلفا</x:v>
      </x:c>
      <x:c r="N14" s="38" t="n">
        <x:v>175000</x:v>
      </x:c>
      <x:c r="O14" s="38" t="n">
        <x:v>230000</x:v>
      </x:c>
      <x:c r="P14" s="2"/>
      <x:c r="Q14" s="2"/>
      <x:c r="R14" s="2"/>
      <x:c r="S14" s="2"/>
      <x:c r="T14" s="2"/>
      <x:c r="U14" s="1"/>
      <x:c r="V14" s="1"/>
      <x:c r="W14" s="1"/>
      <x:c r="X14" s="1"/>
      <x:c r="Y14" s="1"/>
      <x:c r="Z14" s="1"/>
      <x:c r="AA14" s="1"/>
      <x:c r="AB14" s="1"/>
      <x:c r="AC14" s="1"/>
      <x:c r="AD14" s="1"/>
    </x:row>
    <x:row r="15">
      <x:c r="A15" s="32" t="str">
        <x:v>العملة</x:v>
      </x:c>
      <x:c r="B15" s="32" t="str">
        <x:v>العملة</x:v>
      </x:c>
      <x:c r="C15" s="32" t="str">
        <x:v>العملة</x:v>
      </x:c>
      <x:c r="D15" s="36" t="str">
        <x:v>AED</x:v>
      </x:c>
      <x:c r="E15" s="36" t="str">
        <x:v>AED</x:v>
      </x:c>
      <x:c r="F15" s="36" t="str">
        <x:v>AED</x:v>
      </x:c>
      <x:c r="G15" s="36" t="str">
        <x:v>AED</x:v>
      </x:c>
      <x:c r="H15" s="36" t="str">
        <x:v>AED</x:v>
      </x:c>
      <x:c r="I15" s="2"/>
      <x:c r="J15" s="36" t="str">
        <x:v>مسؤول نجاح العملاء</x:v>
      </x:c>
      <x:c r="K15" s="36" t="n">
        <x:v>1</x:v>
      </x:c>
      <x:c r="L15" s="52" t="d">
        <x:v>2026-12-23T00:00:00.000Z</x:v>
      </x:c>
      <x:c r="M15" s="36" t="str">
        <x:v>نورا سيلفا</x:v>
      </x:c>
      <x:c r="N15" s="53" t="n">
        <x:v>205000</x:v>
      </x:c>
      <x:c r="O15" s="53" t="n">
        <x:v>255000</x:v>
      </x:c>
      <x:c r="P15" s="2"/>
      <x:c r="Q15" s="2"/>
      <x:c r="R15" s="2"/>
      <x:c r="S15" s="2"/>
      <x:c r="T15" s="2"/>
      <x:c r="U15" s="1"/>
      <x:c r="V15" s="1"/>
      <x:c r="W15" s="1"/>
      <x:c r="X15" s="1"/>
      <x:c r="Y15" s="1"/>
      <x:c r="Z15" s="1"/>
      <x:c r="AA15" s="1"/>
      <x:c r="AB15" s="1"/>
      <x:c r="AC15" s="1"/>
      <x:c r="AD15" s="1"/>
    </x:row>
    <x:row r="16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1"/>
      <x:c r="V16" s="1"/>
      <x:c r="W16" s="1"/>
      <x:c r="X16" s="1"/>
      <x:c r="Y16" s="1"/>
      <x:c r="Z16" s="1"/>
      <x:c r="AA16" s="1"/>
      <x:c r="AB16" s="1"/>
      <x:c r="AC16" s="1"/>
      <x:c r="AD16" s="1"/>
    </x:row>
    <x:row r="17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1"/>
      <x:c r="V17" s="1"/>
      <x:c r="W17" s="1"/>
      <x:c r="X17" s="1"/>
      <x:c r="Y17" s="1"/>
      <x:c r="Z17" s="1"/>
      <x:c r="AA17" s="1"/>
      <x:c r="AB17" s="1"/>
      <x:c r="AC17" s="1"/>
      <x:c r="AD17" s="1"/>
    </x:row>
    <x:row r="18">
      <x:c r="A18" s="27" t="str">
        <x:v>قوائم سير العمل</x:v>
      </x:c>
      <x:c r="B18" s="28" t="str">
        <x:v>قوائم سير العمل</x:v>
      </x:c>
      <x:c r="C18" s="28" t="str">
        <x:v>قوائم سير العمل</x:v>
      </x:c>
      <x:c r="D18" s="28" t="str">
        <x:v>قوائم سير العمل</x:v>
      </x:c>
      <x:c r="E18" s="28" t="str">
        <x:v>قوائم سير العمل</x:v>
      </x:c>
      <x:c r="F18" s="28" t="str">
        <x:v>قوائم سير العمل</x:v>
      </x:c>
      <x:c r="G18" s="28" t="str">
        <x:v>قوائم سير العمل</x:v>
      </x:c>
      <x:c r="H18" s="29" t="str">
        <x:v>قوائم سير العمل</x:v>
      </x:c>
      <x:c r="I18" s="2"/>
      <x:c r="J18" s="27" t="str">
        <x:v>أوزان التقييم</x:v>
      </x:c>
      <x:c r="K18" s="28" t="str">
        <x:v>أوزان التقييم</x:v>
      </x:c>
      <x:c r="L18" s="28" t="str">
        <x:v>أوزان التقييم</x:v>
      </x:c>
      <x:c r="M18" s="28" t="str">
        <x:v>أوزان التقييم</x:v>
      </x:c>
      <x:c r="N18" s="28" t="str">
        <x:v>أوزان التقييم</x:v>
      </x:c>
      <x:c r="O18" s="29" t="str">
        <x:v>أوزان التقييم</x:v>
      </x:c>
      <x:c r="P18" s="2"/>
      <x:c r="Q18" s="2"/>
      <x:c r="R18" s="2"/>
      <x:c r="S18" s="2"/>
      <x:c r="T18" s="2"/>
      <x:c r="U18" s="1"/>
      <x:c r="V18" s="1"/>
      <x:c r="W18" s="1"/>
      <x:c r="X18" s="1"/>
      <x:c r="Y18" s="1"/>
      <x:c r="Z18" s="1"/>
      <x:c r="AA18" s="1"/>
      <x:c r="AB18" s="1"/>
      <x:c r="AC18" s="1"/>
      <x:c r="AD18" s="1"/>
    </x:row>
    <x:row r="19">
      <x:c r="A19" s="49" t="str">
        <x:v>المرحلة</x:v>
      </x:c>
      <x:c r="B19" s="50"/>
      <x:c r="C19" s="50" t="str">
        <x:v>المصدر</x:v>
      </x:c>
      <x:c r="D19" s="50"/>
      <x:c r="E19" s="50" t="str">
        <x:v>نوع المقابلة</x:v>
      </x:c>
      <x:c r="F19" s="50"/>
      <x:c r="G19" s="50" t="str">
        <x:v>الحالة</x:v>
      </x:c>
      <x:c r="H19" s="51"/>
      <x:c r="I19" s="2"/>
      <x:c r="J19" s="49" t="str">
        <x:v>المعيار</x:v>
      </x:c>
      <x:c r="K19" s="51" t="str">
        <x:v>الوزن</x:v>
      </x:c>
      <x:c r="L19" s="2"/>
      <x:c r="M19" s="2"/>
      <x:c r="N19" s="2"/>
      <x:c r="O19" s="2"/>
      <x:c r="P19" s="2"/>
      <x:c r="Q19" s="2"/>
      <x:c r="R19" s="2"/>
      <x:c r="S19" s="2"/>
      <x:c r="T19" s="2"/>
      <x:c r="U19" s="1"/>
      <x:c r="V19" s="1"/>
      <x:c r="W19" s="1"/>
      <x:c r="X19" s="1"/>
      <x:c r="Y19" s="1"/>
      <x:c r="Z19" s="1"/>
      <x:c r="AA19" s="1"/>
      <x:c r="AB19" s="1"/>
      <x:c r="AC19" s="1"/>
      <x:c r="AD19" s="1"/>
    </x:row>
    <x:row r="20">
      <x:c r="A20" s="35" t="str">
        <x:v>تقديم</x:v>
      </x:c>
      <x:c r="B20" s="35"/>
      <x:c r="C20" s="35" t="str">
        <x:v>ترشيح</x:v>
      </x:c>
      <x:c r="D20" s="35"/>
      <x:c r="E20" s="35" t="str">
        <x:v>مقابلة هاتفية</x:v>
      </x:c>
      <x:c r="F20" s="35"/>
      <x:c r="G20" s="35" t="str">
        <x:v>مسودة</x:v>
      </x:c>
      <x:c r="H20" s="35"/>
      <x:c r="I20" s="2"/>
      <x:c r="J20" s="35" t="str">
        <x:v>ملاءمة الوظيفة</x:v>
      </x:c>
      <x:c r="K20" s="54" t="n">
        <x:v>0.25</x:v>
      </x:c>
      <x:c r="L20" s="2"/>
      <x:c r="M20" s="2"/>
      <x:c r="N20" s="2"/>
      <x:c r="O20" s="2"/>
      <x:c r="P20" s="2"/>
      <x:c r="Q20" s="2"/>
      <x:c r="R20" s="2"/>
      <x:c r="S20" s="2"/>
      <x:c r="T20" s="2"/>
      <x:c r="U20" s="1"/>
      <x:c r="V20" s="1"/>
      <x:c r="W20" s="1"/>
      <x:c r="X20" s="1"/>
      <x:c r="Y20" s="1"/>
      <x:c r="Z20" s="1"/>
      <x:c r="AA20" s="1"/>
      <x:c r="AB20" s="1"/>
      <x:c r="AC20" s="1"/>
      <x:c r="AD20" s="1"/>
    </x:row>
    <x:row r="21">
      <x:c r="A21" s="35" t="str">
        <x:v>فرز أولي</x:v>
      </x:c>
      <x:c r="B21" s="35"/>
      <x:c r="C21" s="35" t="str">
        <x:v>لينكدإن</x:v>
      </x:c>
      <x:c r="D21" s="35"/>
      <x:c r="E21" s="35" t="str">
        <x:v>مدير التوظيف</x:v>
      </x:c>
      <x:c r="F21" s="35"/>
      <x:c r="G21" s="35" t="str">
        <x:v>بانتظار الموافقة</x:v>
      </x:c>
      <x:c r="H21" s="35"/>
      <x:c r="I21" s="2"/>
      <x:c r="J21" s="35" t="str">
        <x:v>الخبرة ذات الصلة</x:v>
      </x:c>
      <x:c r="K21" s="54" t="n">
        <x:v>0.25</x:v>
      </x:c>
      <x:c r="L21" s="2"/>
      <x:c r="M21" s="2"/>
      <x:c r="N21" s="2"/>
      <x:c r="O21" s="2"/>
      <x:c r="P21" s="2"/>
      <x:c r="Q21" s="2"/>
      <x:c r="R21" s="2"/>
      <x:c r="S21" s="2"/>
      <x:c r="T21" s="2"/>
      <x:c r="U21" s="1"/>
      <x:c r="V21" s="1"/>
      <x:c r="W21" s="1"/>
      <x:c r="X21" s="1"/>
      <x:c r="Y21" s="1"/>
      <x:c r="Z21" s="1"/>
      <x:c r="AA21" s="1"/>
      <x:c r="AB21" s="1"/>
      <x:c r="AC21" s="1"/>
      <x:c r="AD21" s="1"/>
    </x:row>
    <x:row r="22">
      <x:c r="A22" s="35" t="str">
        <x:v>مقابلة</x:v>
      </x:c>
      <x:c r="B22" s="35"/>
      <x:c r="C22" s="35" t="str">
        <x:v>موقع وظائف</x:v>
      </x:c>
      <x:c r="D22" s="35"/>
      <x:c r="E22" s="35" t="str">
        <x:v>مقابلة مهارات</x:v>
      </x:c>
      <x:c r="F22" s="35"/>
      <x:c r="G22" s="35" t="str">
        <x:v>مرسل</x:v>
      </x:c>
      <x:c r="H22" s="35"/>
      <x:c r="I22" s="2"/>
      <x:c r="J22" s="35" t="str">
        <x:v>دليل المهارات</x:v>
      </x:c>
      <x:c r="K22" s="54" t="n">
        <x:v>0.25</x:v>
      </x:c>
      <x:c r="L22" s="2"/>
      <x:c r="M22" s="2"/>
      <x:c r="N22" s="2"/>
      <x:c r="O22" s="2"/>
      <x:c r="P22" s="2"/>
      <x:c r="Q22" s="2"/>
      <x:c r="R22" s="2"/>
      <x:c r="S22" s="2"/>
      <x:c r="T22" s="2"/>
      <x:c r="U22" s="1"/>
      <x:c r="V22" s="1"/>
      <x:c r="W22" s="1"/>
      <x:c r="X22" s="1"/>
      <x:c r="Y22" s="1"/>
      <x:c r="Z22" s="1"/>
      <x:c r="AA22" s="1"/>
      <x:c r="AB22" s="1"/>
      <x:c r="AC22" s="1"/>
      <x:c r="AD22" s="1"/>
    </x:row>
    <x:row r="23">
      <x:c r="A23" s="35" t="str">
        <x:v>مراجعة نهائية</x:v>
      </x:c>
      <x:c r="B23" s="35"/>
      <x:c r="C23" s="35" t="str">
        <x:v>صفحة التوظيف</x:v>
      </x:c>
      <x:c r="D23" s="35"/>
      <x:c r="E23" s="35" t="str">
        <x:v>لجنة نهائية</x:v>
      </x:c>
      <x:c r="F23" s="35"/>
      <x:c r="G23" s="35" t="str">
        <x:v>مقبول</x:v>
      </x:c>
      <x:c r="H23" s="35"/>
      <x:c r="I23" s="2"/>
      <x:c r="J23" s="35" t="str">
        <x:v>التواصل</x:v>
      </x:c>
      <x:c r="K23" s="54" t="n">
        <x:v>0.15</x:v>
      </x:c>
      <x:c r="L23" s="2"/>
      <x:c r="M23" s="2"/>
      <x:c r="N23" s="2"/>
      <x:c r="O23" s="2"/>
      <x:c r="P23" s="2"/>
      <x:c r="Q23" s="2"/>
      <x:c r="R23" s="2"/>
      <x:c r="S23" s="2"/>
      <x:c r="T23" s="2"/>
      <x:c r="U23" s="1"/>
      <x:c r="V23" s="1"/>
      <x:c r="W23" s="1"/>
      <x:c r="X23" s="1"/>
      <x:c r="Y23" s="1"/>
      <x:c r="Z23" s="1"/>
      <x:c r="AA23" s="1"/>
      <x:c r="AB23" s="1"/>
      <x:c r="AC23" s="1"/>
      <x:c r="AD23" s="1"/>
    </x:row>
    <x:row r="24">
      <x:c r="A24" s="35" t="str">
        <x:v>عرض</x:v>
      </x:c>
      <x:c r="B24" s="35"/>
      <x:c r="C24" s="35" t="str">
        <x:v>وكالة</x:v>
      </x:c>
      <x:c r="D24" s="35"/>
      <x:c r="E24" s="35"/>
      <x:c r="F24" s="35"/>
      <x:c r="G24" s="35" t="str">
        <x:v>مرفوض</x:v>
      </x:c>
      <x:c r="H24" s="35"/>
      <x:c r="I24" s="2"/>
      <x:c r="J24" s="36" t="str">
        <x:v>الدافع</x:v>
      </x:c>
      <x:c r="K24" s="55" t="n">
        <x:v>0.1</x:v>
      </x:c>
      <x:c r="L24" s="2"/>
      <x:c r="M24" s="2"/>
      <x:c r="N24" s="2"/>
      <x:c r="O24" s="2"/>
      <x:c r="P24" s="2"/>
      <x:c r="Q24" s="2"/>
      <x:c r="R24" s="2"/>
      <x:c r="S24" s="2"/>
      <x:c r="T24" s="2"/>
      <x:c r="U24" s="1"/>
      <x:c r="V24" s="1"/>
      <x:c r="W24" s="1"/>
      <x:c r="X24" s="1"/>
      <x:c r="Y24" s="1"/>
      <x:c r="Z24" s="1"/>
      <x:c r="AA24" s="1"/>
      <x:c r="AB24" s="1"/>
      <x:c r="AC24" s="1"/>
      <x:c r="AD24" s="1"/>
    </x:row>
    <x:row r="25">
      <x:c r="A25" s="35" t="str">
        <x:v>تم التعيين</x:v>
      </x:c>
      <x:c r="B25" s="35"/>
      <x:c r="C25" s="35"/>
      <x:c r="D25" s="35"/>
      <x:c r="E25" s="35"/>
      <x:c r="F25" s="35"/>
      <x:c r="G25" s="35" t="str">
        <x:v>مسحوب</x:v>
      </x:c>
      <x:c r="H25" s="35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1"/>
      <x:c r="V25" s="1"/>
      <x:c r="W25" s="1"/>
      <x:c r="X25" s="1"/>
      <x:c r="Y25" s="1"/>
      <x:c r="Z25" s="1"/>
      <x:c r="AA25" s="1"/>
      <x:c r="AB25" s="1"/>
      <x:c r="AC25" s="1"/>
      <x:c r="AD25" s="1"/>
    </x:row>
    <x:row r="26">
      <x:c r="A26" s="35" t="str">
        <x:v>مرفوض</x:v>
      </x:c>
      <x:c r="B26" s="35"/>
      <x:c r="C26" s="35"/>
      <x:c r="D26" s="35"/>
      <x:c r="E26" s="35"/>
      <x:c r="F26" s="35"/>
      <x:c r="G26" s="35"/>
      <x:c r="H26" s="35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1"/>
      <x:c r="V26" s="1"/>
      <x:c r="W26" s="1"/>
      <x:c r="X26" s="1"/>
      <x:c r="Y26" s="1"/>
      <x:c r="Z26" s="1"/>
      <x:c r="AA26" s="1"/>
      <x:c r="AB26" s="1"/>
      <x:c r="AC26" s="1"/>
      <x:c r="AD26" s="1"/>
    </x:row>
    <x:row r="27">
      <x:c r="A27" s="36" t="str">
        <x:v>منسحب</x:v>
      </x:c>
      <x:c r="B27" s="36"/>
      <x:c r="C27" s="36"/>
      <x:c r="D27" s="36"/>
      <x:c r="E27" s="36"/>
      <x:c r="F27" s="36"/>
      <x:c r="G27" s="36"/>
      <x:c r="H27" s="36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1"/>
      <x:c r="V27" s="1"/>
      <x:c r="W27" s="1"/>
      <x:c r="X27" s="1"/>
      <x:c r="Y27" s="1"/>
      <x:c r="Z27" s="1"/>
      <x:c r="AA27" s="1"/>
      <x:c r="AB27" s="1"/>
      <x:c r="AC27" s="1"/>
      <x:c r="AD27" s="1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1"/>
      <x:c r="V28" s="1"/>
      <x:c r="W28" s="1"/>
      <x:c r="X28" s="1"/>
      <x:c r="Y28" s="1"/>
      <x:c r="Z28" s="1"/>
      <x:c r="AA28" s="1"/>
      <x:c r="AB28" s="1"/>
      <x:c r="AC28" s="1"/>
      <x:c r="AD28" s="1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1"/>
      <x:c r="V29" s="1"/>
      <x:c r="W29" s="1"/>
      <x:c r="X29" s="1"/>
      <x:c r="Y29" s="1"/>
      <x:c r="Z29" s="1"/>
      <x:c r="AA29" s="1"/>
      <x:c r="AB29" s="1"/>
      <x:c r="AC29" s="1"/>
      <x:c r="AD29" s="1"/>
    </x:row>
    <x:row r="30">
      <x:c r="A30" s="84" t="str">
        <x:v>استخدم معايير ثابتة مرتبطة بالوظيفة واحمِ معلومات المرشحين. تحقق من متطلبات العمل والخصوصية والاحتفاظ بالسجلات محلياً قبل الاستخدام. البيانات تجريبية.</x:v>
      </x:c>
      <x:c r="B30" s="85" t="str">
        <x:v>استخدم معايير ثابتة مرتبطة بالوظيفة واحمِ معلومات المرشحين. تحقق من متطلبات العمل والخصوصية والاحتفاظ بالسجلات محلياً قبل الاستخدام. البيانات تجريبية.</x:v>
      </x:c>
      <x:c r="C30" s="85" t="str">
        <x:v>استخدم معايير ثابتة مرتبطة بالوظيفة واحمِ معلومات المرشحين. تحقق من متطلبات العمل والخصوصية والاحتفاظ بالسجلات محلياً قبل الاستخدام. البيانات تجريبية.</x:v>
      </x:c>
      <x:c r="D30" s="85" t="str">
        <x:v>استخدم معايير ثابتة مرتبطة بالوظيفة واحمِ معلومات المرشحين. تحقق من متطلبات العمل والخصوصية والاحتفاظ بالسجلات محلياً قبل الاستخدام. البيانات تجريبية.</x:v>
      </x:c>
      <x:c r="E30" s="85" t="str">
        <x:v>استخدم معايير ثابتة مرتبطة بالوظيفة واحمِ معلومات المرشحين. تحقق من متطلبات العمل والخصوصية والاحتفاظ بالسجلات محلياً قبل الاستخدام. البيانات تجريبية.</x:v>
      </x:c>
      <x:c r="F30" s="85" t="str">
        <x:v>استخدم معايير ثابتة مرتبطة بالوظيفة واحمِ معلومات المرشحين. تحقق من متطلبات العمل والخصوصية والاحتفاظ بالسجلات محلياً قبل الاستخدام. البيانات تجريبية.</x:v>
      </x:c>
      <x:c r="G30" s="85" t="str">
        <x:v>استخدم معايير ثابتة مرتبطة بالوظيفة واحمِ معلومات المرشحين. تحقق من متطلبات العمل والخصوصية والاحتفاظ بالسجلات محلياً قبل الاستخدام. البيانات تجريبية.</x:v>
      </x:c>
      <x:c r="H30" s="85" t="str">
        <x:v>استخدم معايير ثابتة مرتبطة بالوظيفة واحمِ معلومات المرشحين. تحقق من متطلبات العمل والخصوصية والاحتفاظ بالسجلات محلياً قبل الاستخدام. البيانات تجريبية.</x:v>
      </x:c>
      <x:c r="I30" s="85" t="str">
        <x:v>استخدم معايير ثابتة مرتبطة بالوظيفة واحمِ معلومات المرشحين. تحقق من متطلبات العمل والخصوصية والاحتفاظ بالسجلات محلياً قبل الاستخدام. البيانات تجريبية.</x:v>
      </x:c>
      <x:c r="J30" s="85" t="str">
        <x:v>استخدم معايير ثابتة مرتبطة بالوظيفة واحمِ معلومات المرشحين. تحقق من متطلبات العمل والخصوصية والاحتفاظ بالسجلات محلياً قبل الاستخدام. البيانات تجريبية.</x:v>
      </x:c>
      <x:c r="K30" s="85" t="str">
        <x:v>استخدم معايير ثابتة مرتبطة بالوظيفة واحمِ معلومات المرشحين. تحقق من متطلبات العمل والخصوصية والاحتفاظ بالسجلات محلياً قبل الاستخدام. البيانات تجريبية.</x:v>
      </x:c>
      <x:c r="L30" s="85" t="str">
        <x:v>استخدم معايير ثابتة مرتبطة بالوظيفة واحمِ معلومات المرشحين. تحقق من متطلبات العمل والخصوصية والاحتفاظ بالسجلات محلياً قبل الاستخدام. البيانات تجريبية.</x:v>
      </x:c>
      <x:c r="M30" s="85" t="str">
        <x:v>استخدم معايير ثابتة مرتبطة بالوظيفة واحمِ معلومات المرشحين. تحقق من متطلبات العمل والخصوصية والاحتفاظ بالسجلات محلياً قبل الاستخدام. البيانات تجريبية.</x:v>
      </x:c>
      <x:c r="N30" s="85" t="str">
        <x:v>استخدم معايير ثابتة مرتبطة بالوظيفة واحمِ معلومات المرشحين. تحقق من متطلبات العمل والخصوصية والاحتفاظ بالسجلات محلياً قبل الاستخدام. البيانات تجريبية.</x:v>
      </x:c>
      <x:c r="O30" s="86" t="str">
        <x:v>استخدم معايير ثابتة مرتبطة بالوظيفة واحمِ معلومات المرشحين. تحقق من متطلبات العمل والخصوصية والاحتفاظ بالسجلات محلياً قبل الاستخدام. البيانات تجريبية.</x:v>
      </x:c>
      <x:c r="P30" s="2"/>
      <x:c r="Q30" s="2"/>
      <x:c r="R30" s="2"/>
      <x:c r="S30" s="2"/>
      <x:c r="T30" s="2"/>
      <x:c r="U30" s="1"/>
      <x:c r="V30" s="1"/>
      <x:c r="W30" s="1"/>
      <x:c r="X30" s="1"/>
      <x:c r="Y30" s="1"/>
      <x:c r="Z30" s="1"/>
      <x:c r="AA30" s="1"/>
      <x:c r="AB30" s="1"/>
      <x:c r="AC30" s="1"/>
      <x:c r="AD30" s="1"/>
    </x:row>
    <x:row r="31">
      <x:c r="A31" s="87" t="str">
        <x:v>استخدم معايير ثابتة مرتبطة بالوظيفة واحمِ معلومات المرشحين. تحقق من متطلبات العمل والخصوصية والاحتفاظ بالسجلات محلياً قبل الاستخدام. البيانات تجريبية.</x:v>
      </x:c>
      <x:c r="B31" s="88" t="str">
        <x:v>استخدم معايير ثابتة مرتبطة بالوظيفة واحمِ معلومات المرشحين. تحقق من متطلبات العمل والخصوصية والاحتفاظ بالسجلات محلياً قبل الاستخدام. البيانات تجريبية.</x:v>
      </x:c>
      <x:c r="C31" s="88" t="str">
        <x:v>استخدم معايير ثابتة مرتبطة بالوظيفة واحمِ معلومات المرشحين. تحقق من متطلبات العمل والخصوصية والاحتفاظ بالسجلات محلياً قبل الاستخدام. البيانات تجريبية.</x:v>
      </x:c>
      <x:c r="D31" s="88" t="str">
        <x:v>استخدم معايير ثابتة مرتبطة بالوظيفة واحمِ معلومات المرشحين. تحقق من متطلبات العمل والخصوصية والاحتفاظ بالسجلات محلياً قبل الاستخدام. البيانات تجريبية.</x:v>
      </x:c>
      <x:c r="E31" s="88" t="str">
        <x:v>استخدم معايير ثابتة مرتبطة بالوظيفة واحمِ معلومات المرشحين. تحقق من متطلبات العمل والخصوصية والاحتفاظ بالسجلات محلياً قبل الاستخدام. البيانات تجريبية.</x:v>
      </x:c>
      <x:c r="F31" s="88" t="str">
        <x:v>استخدم معايير ثابتة مرتبطة بالوظيفة واحمِ معلومات المرشحين. تحقق من متطلبات العمل والخصوصية والاحتفاظ بالسجلات محلياً قبل الاستخدام. البيانات تجريبية.</x:v>
      </x:c>
      <x:c r="G31" s="88" t="str">
        <x:v>استخدم معايير ثابتة مرتبطة بالوظيفة واحمِ معلومات المرشحين. تحقق من متطلبات العمل والخصوصية والاحتفاظ بالسجلات محلياً قبل الاستخدام. البيانات تجريبية.</x:v>
      </x:c>
      <x:c r="H31" s="88" t="str">
        <x:v>استخدم معايير ثابتة مرتبطة بالوظيفة واحمِ معلومات المرشحين. تحقق من متطلبات العمل والخصوصية والاحتفاظ بالسجلات محلياً قبل الاستخدام. البيانات تجريبية.</x:v>
      </x:c>
      <x:c r="I31" s="88" t="str">
        <x:v>استخدم معايير ثابتة مرتبطة بالوظيفة واحمِ معلومات المرشحين. تحقق من متطلبات العمل والخصوصية والاحتفاظ بالسجلات محلياً قبل الاستخدام. البيانات تجريبية.</x:v>
      </x:c>
      <x:c r="J31" s="88" t="str">
        <x:v>استخدم معايير ثابتة مرتبطة بالوظيفة واحمِ معلومات المرشحين. تحقق من متطلبات العمل والخصوصية والاحتفاظ بالسجلات محلياً قبل الاستخدام. البيانات تجريبية.</x:v>
      </x:c>
      <x:c r="K31" s="88" t="str">
        <x:v>استخدم معايير ثابتة مرتبطة بالوظيفة واحمِ معلومات المرشحين. تحقق من متطلبات العمل والخصوصية والاحتفاظ بالسجلات محلياً قبل الاستخدام. البيانات تجريبية.</x:v>
      </x:c>
      <x:c r="L31" s="88" t="str">
        <x:v>استخدم معايير ثابتة مرتبطة بالوظيفة واحمِ معلومات المرشحين. تحقق من متطلبات العمل والخصوصية والاحتفاظ بالسجلات محلياً قبل الاستخدام. البيانات تجريبية.</x:v>
      </x:c>
      <x:c r="M31" s="88" t="str">
        <x:v>استخدم معايير ثابتة مرتبطة بالوظيفة واحمِ معلومات المرشحين. تحقق من متطلبات العمل والخصوصية والاحتفاظ بالسجلات محلياً قبل الاستخدام. البيانات تجريبية.</x:v>
      </x:c>
      <x:c r="N31" s="88" t="str">
        <x:v>استخدم معايير ثابتة مرتبطة بالوظيفة واحمِ معلومات المرشحين. تحقق من متطلبات العمل والخصوصية والاحتفاظ بالسجلات محلياً قبل الاستخدام. البيانات تجريبية.</x:v>
      </x:c>
      <x:c r="O31" s="89" t="str">
        <x:v>استخدم معايير ثابتة مرتبطة بالوظيفة واحمِ معلومات المرشحين. تحقق من متطلبات العمل والخصوصية والاحتفاظ بالسجلات محلياً قبل الاستخدام. البيانات تجريبية.</x:v>
      </x:c>
      <x:c r="P31" s="2"/>
      <x:c r="Q31" s="2"/>
      <x:c r="R31" s="2"/>
      <x:c r="S31" s="2"/>
      <x:c r="T31" s="2"/>
      <x:c r="U31" s="1"/>
      <x:c r="V31" s="1"/>
      <x:c r="W31" s="1"/>
      <x:c r="X31" s="1"/>
      <x:c r="Y31" s="1"/>
      <x:c r="Z31" s="1"/>
      <x:c r="AA31" s="1"/>
      <x:c r="AB31" s="1"/>
      <x:c r="AC31" s="1"/>
      <x:c r="AD31" s="1"/>
    </x:row>
    <x:row r="32">
      <x:c r="A32" s="87" t="str">
        <x:v>استخدم معايير ثابتة مرتبطة بالوظيفة واحمِ معلومات المرشحين. تحقق من متطلبات العمل والخصوصية والاحتفاظ بالسجلات محلياً قبل الاستخدام. البيانات تجريبية.</x:v>
      </x:c>
      <x:c r="B32" s="88" t="str">
        <x:v>استخدم معايير ثابتة مرتبطة بالوظيفة واحمِ معلومات المرشحين. تحقق من متطلبات العمل والخصوصية والاحتفاظ بالسجلات محلياً قبل الاستخدام. البيانات تجريبية.</x:v>
      </x:c>
      <x:c r="C32" s="88" t="str">
        <x:v>استخدم معايير ثابتة مرتبطة بالوظيفة واحمِ معلومات المرشحين. تحقق من متطلبات العمل والخصوصية والاحتفاظ بالسجلات محلياً قبل الاستخدام. البيانات تجريبية.</x:v>
      </x:c>
      <x:c r="D32" s="88" t="str">
        <x:v>استخدم معايير ثابتة مرتبطة بالوظيفة واحمِ معلومات المرشحين. تحقق من متطلبات العمل والخصوصية والاحتفاظ بالسجلات محلياً قبل الاستخدام. البيانات تجريبية.</x:v>
      </x:c>
      <x:c r="E32" s="88" t="str">
        <x:v>استخدم معايير ثابتة مرتبطة بالوظيفة واحمِ معلومات المرشحين. تحقق من متطلبات العمل والخصوصية والاحتفاظ بالسجلات محلياً قبل الاستخدام. البيانات تجريبية.</x:v>
      </x:c>
      <x:c r="F32" s="88" t="str">
        <x:v>استخدم معايير ثابتة مرتبطة بالوظيفة واحمِ معلومات المرشحين. تحقق من متطلبات العمل والخصوصية والاحتفاظ بالسجلات محلياً قبل الاستخدام. البيانات تجريبية.</x:v>
      </x:c>
      <x:c r="G32" s="88" t="str">
        <x:v>استخدم معايير ثابتة مرتبطة بالوظيفة واحمِ معلومات المرشحين. تحقق من متطلبات العمل والخصوصية والاحتفاظ بالسجلات محلياً قبل الاستخدام. البيانات تجريبية.</x:v>
      </x:c>
      <x:c r="H32" s="88" t="str">
        <x:v>استخدم معايير ثابتة مرتبطة بالوظيفة واحمِ معلومات المرشحين. تحقق من متطلبات العمل والخصوصية والاحتفاظ بالسجلات محلياً قبل الاستخدام. البيانات تجريبية.</x:v>
      </x:c>
      <x:c r="I32" s="88" t="str">
        <x:v>استخدم معايير ثابتة مرتبطة بالوظيفة واحمِ معلومات المرشحين. تحقق من متطلبات العمل والخصوصية والاحتفاظ بالسجلات محلياً قبل الاستخدام. البيانات تجريبية.</x:v>
      </x:c>
      <x:c r="J32" s="88" t="str">
        <x:v>استخدم معايير ثابتة مرتبطة بالوظيفة واحمِ معلومات المرشحين. تحقق من متطلبات العمل والخصوصية والاحتفاظ بالسجلات محلياً قبل الاستخدام. البيانات تجريبية.</x:v>
      </x:c>
      <x:c r="K32" s="88" t="str">
        <x:v>استخدم معايير ثابتة مرتبطة بالوظيفة واحمِ معلومات المرشحين. تحقق من متطلبات العمل والخصوصية والاحتفاظ بالسجلات محلياً قبل الاستخدام. البيانات تجريبية.</x:v>
      </x:c>
      <x:c r="L32" s="88" t="str">
        <x:v>استخدم معايير ثابتة مرتبطة بالوظيفة واحمِ معلومات المرشحين. تحقق من متطلبات العمل والخصوصية والاحتفاظ بالسجلات محلياً قبل الاستخدام. البيانات تجريبية.</x:v>
      </x:c>
      <x:c r="M32" s="88" t="str">
        <x:v>استخدم معايير ثابتة مرتبطة بالوظيفة واحمِ معلومات المرشحين. تحقق من متطلبات العمل والخصوصية والاحتفاظ بالسجلات محلياً قبل الاستخدام. البيانات تجريبية.</x:v>
      </x:c>
      <x:c r="N32" s="88" t="str">
        <x:v>استخدم معايير ثابتة مرتبطة بالوظيفة واحمِ معلومات المرشحين. تحقق من متطلبات العمل والخصوصية والاحتفاظ بالسجلات محلياً قبل الاستخدام. البيانات تجريبية.</x:v>
      </x:c>
      <x:c r="O32" s="89" t="str">
        <x:v>استخدم معايير ثابتة مرتبطة بالوظيفة واحمِ معلومات المرشحين. تحقق من متطلبات العمل والخصوصية والاحتفاظ بالسجلات محلياً قبل الاستخدام. البيانات تجريبية.</x:v>
      </x:c>
      <x:c r="P32" s="2"/>
      <x:c r="Q32" s="2"/>
      <x:c r="R32" s="2"/>
      <x:c r="S32" s="2"/>
      <x:c r="T32" s="2"/>
      <x:c r="U32" s="1"/>
      <x:c r="V32" s="1"/>
      <x:c r="W32" s="1"/>
      <x:c r="X32" s="1"/>
      <x:c r="Y32" s="1"/>
      <x:c r="Z32" s="1"/>
      <x:c r="AA32" s="1"/>
      <x:c r="AB32" s="1"/>
      <x:c r="AC32" s="1"/>
      <x:c r="AD32" s="1"/>
    </x:row>
    <x:row r="33">
      <x:c r="A33" s="90" t="str">
        <x:v>استخدم معايير ثابتة مرتبطة بالوظيفة واحمِ معلومات المرشحين. تحقق من متطلبات العمل والخصوصية والاحتفاظ بالسجلات محلياً قبل الاستخدام. البيانات تجريبية.</x:v>
      </x:c>
      <x:c r="B33" s="91" t="str">
        <x:v>استخدم معايير ثابتة مرتبطة بالوظيفة واحمِ معلومات المرشحين. تحقق من متطلبات العمل والخصوصية والاحتفاظ بالسجلات محلياً قبل الاستخدام. البيانات تجريبية.</x:v>
      </x:c>
      <x:c r="C33" s="91" t="str">
        <x:v>استخدم معايير ثابتة مرتبطة بالوظيفة واحمِ معلومات المرشحين. تحقق من متطلبات العمل والخصوصية والاحتفاظ بالسجلات محلياً قبل الاستخدام. البيانات تجريبية.</x:v>
      </x:c>
      <x:c r="D33" s="91" t="str">
        <x:v>استخدم معايير ثابتة مرتبطة بالوظيفة واحمِ معلومات المرشحين. تحقق من متطلبات العمل والخصوصية والاحتفاظ بالسجلات محلياً قبل الاستخدام. البيانات تجريبية.</x:v>
      </x:c>
      <x:c r="E33" s="91" t="str">
        <x:v>استخدم معايير ثابتة مرتبطة بالوظيفة واحمِ معلومات المرشحين. تحقق من متطلبات العمل والخصوصية والاحتفاظ بالسجلات محلياً قبل الاستخدام. البيانات تجريبية.</x:v>
      </x:c>
      <x:c r="F33" s="91" t="str">
        <x:v>استخدم معايير ثابتة مرتبطة بالوظيفة واحمِ معلومات المرشحين. تحقق من متطلبات العمل والخصوصية والاحتفاظ بالسجلات محلياً قبل الاستخدام. البيانات تجريبية.</x:v>
      </x:c>
      <x:c r="G33" s="91" t="str">
        <x:v>استخدم معايير ثابتة مرتبطة بالوظيفة واحمِ معلومات المرشحين. تحقق من متطلبات العمل والخصوصية والاحتفاظ بالسجلات محلياً قبل الاستخدام. البيانات تجريبية.</x:v>
      </x:c>
      <x:c r="H33" s="91" t="str">
        <x:v>استخدم معايير ثابتة مرتبطة بالوظيفة واحمِ معلومات المرشحين. تحقق من متطلبات العمل والخصوصية والاحتفاظ بالسجلات محلياً قبل الاستخدام. البيانات تجريبية.</x:v>
      </x:c>
      <x:c r="I33" s="91" t="str">
        <x:v>استخدم معايير ثابتة مرتبطة بالوظيفة واحمِ معلومات المرشحين. تحقق من متطلبات العمل والخصوصية والاحتفاظ بالسجلات محلياً قبل الاستخدام. البيانات تجريبية.</x:v>
      </x:c>
      <x:c r="J33" s="91" t="str">
        <x:v>استخدم معايير ثابتة مرتبطة بالوظيفة واحمِ معلومات المرشحين. تحقق من متطلبات العمل والخصوصية والاحتفاظ بالسجلات محلياً قبل الاستخدام. البيانات تجريبية.</x:v>
      </x:c>
      <x:c r="K33" s="91" t="str">
        <x:v>استخدم معايير ثابتة مرتبطة بالوظيفة واحمِ معلومات المرشحين. تحقق من متطلبات العمل والخصوصية والاحتفاظ بالسجلات محلياً قبل الاستخدام. البيانات تجريبية.</x:v>
      </x:c>
      <x:c r="L33" s="91" t="str">
        <x:v>استخدم معايير ثابتة مرتبطة بالوظيفة واحمِ معلومات المرشحين. تحقق من متطلبات العمل والخصوصية والاحتفاظ بالسجلات محلياً قبل الاستخدام. البيانات تجريبية.</x:v>
      </x:c>
      <x:c r="M33" s="91" t="str">
        <x:v>استخدم معايير ثابتة مرتبطة بالوظيفة واحمِ معلومات المرشحين. تحقق من متطلبات العمل والخصوصية والاحتفاظ بالسجلات محلياً قبل الاستخدام. البيانات تجريبية.</x:v>
      </x:c>
      <x:c r="N33" s="91" t="str">
        <x:v>استخدم معايير ثابتة مرتبطة بالوظيفة واحمِ معلومات المرشحين. تحقق من متطلبات العمل والخصوصية والاحتفاظ بالسجلات محلياً قبل الاستخدام. البيانات تجريبية.</x:v>
      </x:c>
      <x:c r="O33" s="92" t="str">
        <x:v>استخدم معايير ثابتة مرتبطة بالوظيفة واحمِ معلومات المرشحين. تحقق من متطلبات العمل والخصوصية والاحتفاظ بالسجلات محلياً قبل الاستخدام. البيانات تجريبية.</x:v>
      </x:c>
      <x:c r="P33" s="2"/>
      <x:c r="Q33" s="2"/>
      <x:c r="R33" s="2"/>
      <x:c r="S33" s="2"/>
      <x:c r="T33" s="2"/>
      <x:c r="U33" s="1"/>
      <x:c r="V33" s="1"/>
      <x:c r="W33" s="1"/>
      <x:c r="X33" s="1"/>
      <x:c r="Y33" s="1"/>
      <x:c r="Z33" s="1"/>
      <x:c r="AA33" s="1"/>
      <x:c r="AB33" s="1"/>
      <x:c r="AC33" s="1"/>
      <x:c r="AD33" s="1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1"/>
      <x:c r="V34" s="1"/>
      <x:c r="W34" s="1"/>
      <x:c r="X34" s="1"/>
      <x:c r="Y34" s="1"/>
      <x:c r="Z34" s="1"/>
      <x:c r="AA34" s="1"/>
      <x:c r="AB34" s="1"/>
      <x:c r="AC34" s="1"/>
      <x:c r="AD34" s="1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1"/>
      <x:c r="V35" s="1"/>
      <x:c r="W35" s="1"/>
      <x:c r="X35" s="1"/>
      <x:c r="Y35" s="1"/>
      <x:c r="Z35" s="1"/>
      <x:c r="AA35" s="1"/>
      <x:c r="AB35" s="1"/>
      <x:c r="AC35" s="1"/>
      <x:c r="AD35" s="1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1"/>
      <x:c r="V36" s="1"/>
      <x:c r="W36" s="1"/>
      <x:c r="X36" s="1"/>
      <x:c r="Y36" s="1"/>
      <x:c r="Z36" s="1"/>
      <x:c r="AA36" s="1"/>
      <x:c r="AB36" s="1"/>
      <x:c r="AC36" s="1"/>
      <x:c r="AD36" s="1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1"/>
      <x:c r="V37" s="1"/>
      <x:c r="W37" s="1"/>
      <x:c r="X37" s="1"/>
      <x:c r="Y37" s="1"/>
      <x:c r="Z37" s="1"/>
      <x:c r="AA37" s="1"/>
      <x:c r="AB37" s="1"/>
      <x:c r="AC37" s="1"/>
      <x:c r="AD37" s="1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1"/>
      <x:c r="V38" s="1"/>
      <x:c r="W38" s="1"/>
      <x:c r="X38" s="1"/>
      <x:c r="Y38" s="1"/>
      <x:c r="Z38" s="1"/>
      <x:c r="AA38" s="1"/>
      <x:c r="AB38" s="1"/>
      <x:c r="AC38" s="1"/>
      <x:c r="AD38" s="1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1"/>
      <x:c r="V39" s="1"/>
      <x:c r="W39" s="1"/>
      <x:c r="X39" s="1"/>
      <x:c r="Y39" s="1"/>
      <x:c r="Z39" s="1"/>
      <x:c r="AA39" s="1"/>
      <x:c r="AB39" s="1"/>
      <x:c r="AC39" s="1"/>
      <x:c r="AD39" s="1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1"/>
      <x:c r="V40" s="1"/>
      <x:c r="W40" s="1"/>
      <x:c r="X40" s="1"/>
      <x:c r="Y40" s="1"/>
      <x:c r="Z40" s="1"/>
      <x:c r="AA40" s="1"/>
      <x:c r="AB40" s="1"/>
      <x:c r="AC40" s="1"/>
      <x:c r="AD40" s="1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1"/>
      <x:c r="V41" s="1"/>
      <x:c r="W41" s="1"/>
      <x:c r="X41" s="1"/>
      <x:c r="Y41" s="1"/>
      <x:c r="Z41" s="1"/>
      <x:c r="AA41" s="1"/>
      <x:c r="AB41" s="1"/>
      <x:c r="AC41" s="1"/>
      <x:c r="AD41" s="1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1"/>
      <x:c r="V42" s="1"/>
      <x:c r="W42" s="1"/>
      <x:c r="X42" s="1"/>
      <x:c r="Y42" s="1"/>
      <x:c r="Z42" s="1"/>
      <x:c r="AA42" s="1"/>
      <x:c r="AB42" s="1"/>
      <x:c r="AC42" s="1"/>
      <x:c r="AD42" s="1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1"/>
      <x:c r="V43" s="1"/>
      <x:c r="W43" s="1"/>
      <x:c r="X43" s="1"/>
      <x:c r="Y43" s="1"/>
      <x:c r="Z43" s="1"/>
      <x:c r="AA43" s="1"/>
      <x:c r="AB43" s="1"/>
      <x:c r="AC43" s="1"/>
      <x:c r="AD43" s="1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1"/>
      <x:c r="V44" s="1"/>
      <x:c r="W44" s="1"/>
      <x:c r="X44" s="1"/>
      <x:c r="Y44" s="1"/>
      <x:c r="Z44" s="1"/>
      <x:c r="AA44" s="1"/>
      <x:c r="AB44" s="1"/>
      <x:c r="AC44" s="1"/>
      <x:c r="AD44" s="1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1"/>
      <x:c r="V45" s="1"/>
      <x:c r="W45" s="1"/>
      <x:c r="X45" s="1"/>
      <x:c r="Y45" s="1"/>
      <x:c r="Z45" s="1"/>
      <x:c r="AA45" s="1"/>
      <x:c r="AB45" s="1"/>
      <x:c r="AC45" s="1"/>
      <x:c r="AD45" s="1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1"/>
      <x:c r="V46" s="1"/>
      <x:c r="W46" s="1"/>
      <x:c r="X46" s="1"/>
      <x:c r="Y46" s="1"/>
      <x:c r="Z46" s="1"/>
      <x:c r="AA46" s="1"/>
      <x:c r="AB46" s="1"/>
      <x:c r="AC46" s="1"/>
      <x:c r="AD46" s="1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1"/>
      <x:c r="V47" s="1"/>
      <x:c r="W47" s="1"/>
      <x:c r="X47" s="1"/>
      <x:c r="Y47" s="1"/>
      <x:c r="Z47" s="1"/>
      <x:c r="AA47" s="1"/>
      <x:c r="AB47" s="1"/>
      <x:c r="AC47" s="1"/>
      <x:c r="AD47" s="1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1"/>
      <x:c r="V48" s="1"/>
      <x:c r="W48" s="1"/>
      <x:c r="X48" s="1"/>
      <x:c r="Y48" s="1"/>
      <x:c r="Z48" s="1"/>
      <x:c r="AA48" s="1"/>
      <x:c r="AB48" s="1"/>
      <x:c r="AC48" s="1"/>
      <x:c r="AD48" s="1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1"/>
      <x:c r="V49" s="1"/>
      <x:c r="W49" s="1"/>
      <x:c r="X49" s="1"/>
      <x:c r="Y49" s="1"/>
      <x:c r="Z49" s="1"/>
      <x:c r="AA49" s="1"/>
      <x:c r="AB49" s="1"/>
      <x:c r="AC49" s="1"/>
      <x:c r="AD49" s="1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1"/>
      <x:c r="V50" s="1"/>
      <x:c r="W50" s="1"/>
      <x:c r="X50" s="1"/>
      <x:c r="Y50" s="1"/>
      <x:c r="Z50" s="1"/>
      <x:c r="AA50" s="1"/>
      <x:c r="AB50" s="1"/>
      <x:c r="AC50" s="1"/>
      <x:c r="AD50" s="1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1"/>
      <x:c r="V51" s="1"/>
      <x:c r="W51" s="1"/>
      <x:c r="X51" s="1"/>
      <x:c r="Y51" s="1"/>
      <x:c r="Z51" s="1"/>
      <x:c r="AA51" s="1"/>
      <x:c r="AB51" s="1"/>
      <x:c r="AC51" s="1"/>
      <x:c r="AD51" s="1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1"/>
      <x:c r="V52" s="1"/>
      <x:c r="W52" s="1"/>
      <x:c r="X52" s="1"/>
      <x:c r="Y52" s="1"/>
      <x:c r="Z52" s="1"/>
      <x:c r="AA52" s="1"/>
      <x:c r="AB52" s="1"/>
      <x:c r="AC52" s="1"/>
      <x:c r="AD52" s="1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1"/>
      <x:c r="V53" s="1"/>
      <x:c r="W53" s="1"/>
      <x:c r="X53" s="1"/>
      <x:c r="Y53" s="1"/>
      <x:c r="Z53" s="1"/>
      <x:c r="AA53" s="1"/>
      <x:c r="AB53" s="1"/>
      <x:c r="AC53" s="1"/>
      <x:c r="AD53" s="1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1"/>
      <x:c r="V54" s="1"/>
      <x:c r="W54" s="1"/>
      <x:c r="X54" s="1"/>
      <x:c r="Y54" s="1"/>
      <x:c r="Z54" s="1"/>
      <x:c r="AA54" s="1"/>
      <x:c r="AB54" s="1"/>
      <x:c r="AC54" s="1"/>
      <x:c r="AD54" s="1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1"/>
      <x:c r="V55" s="1"/>
      <x:c r="W55" s="1"/>
      <x:c r="X55" s="1"/>
      <x:c r="Y55" s="1"/>
      <x:c r="Z55" s="1"/>
      <x:c r="AA55" s="1"/>
      <x:c r="AB55" s="1"/>
      <x:c r="AC55" s="1"/>
      <x:c r="AD55" s="1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1"/>
      <x:c r="V56" s="1"/>
      <x:c r="W56" s="1"/>
      <x:c r="X56" s="1"/>
      <x:c r="Y56" s="1"/>
      <x:c r="Z56" s="1"/>
      <x:c r="AA56" s="1"/>
      <x:c r="AB56" s="1"/>
      <x:c r="AC56" s="1"/>
      <x:c r="AD56" s="1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1"/>
      <x:c r="V57" s="1"/>
      <x:c r="W57" s="1"/>
      <x:c r="X57" s="1"/>
      <x:c r="Y57" s="1"/>
      <x:c r="Z57" s="1"/>
      <x:c r="AA57" s="1"/>
      <x:c r="AB57" s="1"/>
      <x:c r="AC57" s="1"/>
      <x:c r="AD57" s="1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1"/>
      <x:c r="V58" s="1"/>
      <x:c r="W58" s="1"/>
      <x:c r="X58" s="1"/>
      <x:c r="Y58" s="1"/>
      <x:c r="Z58" s="1"/>
      <x:c r="AA58" s="1"/>
      <x:c r="AB58" s="1"/>
      <x:c r="AC58" s="1"/>
      <x:c r="AD58" s="1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1"/>
      <x:c r="V59" s="1"/>
      <x:c r="W59" s="1"/>
      <x:c r="X59" s="1"/>
      <x:c r="Y59" s="1"/>
      <x:c r="Z59" s="1"/>
      <x:c r="AA59" s="1"/>
      <x:c r="AB59" s="1"/>
      <x:c r="AC59" s="1"/>
      <x:c r="AD59" s="1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1"/>
      <x:c r="V60" s="1"/>
      <x:c r="W60" s="1"/>
      <x:c r="X60" s="1"/>
      <x:c r="Y60" s="1"/>
      <x:c r="Z60" s="1"/>
      <x:c r="AA60" s="1"/>
      <x:c r="AB60" s="1"/>
      <x:c r="AC60" s="1"/>
      <x:c r="AD60" s="1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1"/>
      <x:c r="V61" s="1"/>
      <x:c r="W61" s="1"/>
      <x:c r="X61" s="1"/>
      <x:c r="Y61" s="1"/>
      <x:c r="Z61" s="1"/>
      <x:c r="AA61" s="1"/>
      <x:c r="AB61" s="1"/>
      <x:c r="AC61" s="1"/>
      <x:c r="AD61" s="1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1"/>
      <x:c r="V62" s="1"/>
      <x:c r="W62" s="1"/>
      <x:c r="X62" s="1"/>
      <x:c r="Y62" s="1"/>
      <x:c r="Z62" s="1"/>
      <x:c r="AA62" s="1"/>
      <x:c r="AB62" s="1"/>
      <x:c r="AC62" s="1"/>
      <x:c r="AD62" s="1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1"/>
      <x:c r="V63" s="1"/>
      <x:c r="W63" s="1"/>
      <x:c r="X63" s="1"/>
      <x:c r="Y63" s="1"/>
      <x:c r="Z63" s="1"/>
      <x:c r="AA63" s="1"/>
      <x:c r="AB63" s="1"/>
      <x:c r="AC63" s="1"/>
      <x:c r="AD63" s="1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1"/>
      <x:c r="V64" s="1"/>
      <x:c r="W64" s="1"/>
      <x:c r="X64" s="1"/>
      <x:c r="Y64" s="1"/>
      <x:c r="Z64" s="1"/>
      <x:c r="AA64" s="1"/>
      <x:c r="AB64" s="1"/>
      <x:c r="AC64" s="1"/>
      <x:c r="AD64" s="1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1"/>
      <x:c r="V65" s="1"/>
      <x:c r="W65" s="1"/>
      <x:c r="X65" s="1"/>
      <x:c r="Y65" s="1"/>
      <x:c r="Z65" s="1"/>
      <x:c r="AA65" s="1"/>
      <x:c r="AB65" s="1"/>
      <x:c r="AC65" s="1"/>
      <x:c r="AD65" s="1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1"/>
      <x:c r="V66" s="1"/>
      <x:c r="W66" s="1"/>
      <x:c r="X66" s="1"/>
      <x:c r="Y66" s="1"/>
      <x:c r="Z66" s="1"/>
      <x:c r="AA66" s="1"/>
      <x:c r="AB66" s="1"/>
      <x:c r="AC66" s="1"/>
      <x:c r="AD66" s="1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1"/>
      <x:c r="V67" s="1"/>
      <x:c r="W67" s="1"/>
      <x:c r="X67" s="1"/>
      <x:c r="Y67" s="1"/>
      <x:c r="Z67" s="1"/>
      <x:c r="AA67" s="1"/>
      <x:c r="AB67" s="1"/>
      <x:c r="AC67" s="1"/>
      <x:c r="AD67" s="1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1"/>
      <x:c r="V68" s="1"/>
      <x:c r="W68" s="1"/>
      <x:c r="X68" s="1"/>
      <x:c r="Y68" s="1"/>
      <x:c r="Z68" s="1"/>
      <x:c r="AA68" s="1"/>
      <x:c r="AB68" s="1"/>
      <x:c r="AC68" s="1"/>
      <x:c r="AD68" s="1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1"/>
      <x:c r="V69" s="1"/>
      <x:c r="W69" s="1"/>
      <x:c r="X69" s="1"/>
      <x:c r="Y69" s="1"/>
      <x:c r="Z69" s="1"/>
      <x:c r="AA69" s="1"/>
      <x:c r="AB69" s="1"/>
      <x:c r="AC69" s="1"/>
      <x:c r="AD69" s="1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1"/>
      <x:c r="V70" s="1"/>
      <x:c r="W70" s="1"/>
      <x:c r="X70" s="1"/>
      <x:c r="Y70" s="1"/>
      <x:c r="Z70" s="1"/>
      <x:c r="AA70" s="1"/>
      <x:c r="AB70" s="1"/>
      <x:c r="AC70" s="1"/>
      <x:c r="AD70" s="1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1"/>
      <x:c r="V71" s="1"/>
      <x:c r="W71" s="1"/>
      <x:c r="X71" s="1"/>
      <x:c r="Y71" s="1"/>
      <x:c r="Z71" s="1"/>
      <x:c r="AA71" s="1"/>
      <x:c r="AB71" s="1"/>
      <x:c r="AC71" s="1"/>
      <x:c r="AD71" s="1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1"/>
      <x:c r="V72" s="1"/>
      <x:c r="W72" s="1"/>
      <x:c r="X72" s="1"/>
      <x:c r="Y72" s="1"/>
      <x:c r="Z72" s="1"/>
      <x:c r="AA72" s="1"/>
      <x:c r="AB72" s="1"/>
      <x:c r="AC72" s="1"/>
      <x:c r="AD72" s="1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1"/>
      <x:c r="V73" s="1"/>
      <x:c r="W73" s="1"/>
      <x:c r="X73" s="1"/>
      <x:c r="Y73" s="1"/>
      <x:c r="Z73" s="1"/>
      <x:c r="AA73" s="1"/>
      <x:c r="AB73" s="1"/>
      <x:c r="AC73" s="1"/>
      <x:c r="AD73" s="1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1"/>
      <x:c r="V74" s="1"/>
      <x:c r="W74" s="1"/>
      <x:c r="X74" s="1"/>
      <x:c r="Y74" s="1"/>
      <x:c r="Z74" s="1"/>
      <x:c r="AA74" s="1"/>
      <x:c r="AB74" s="1"/>
      <x:c r="AC74" s="1"/>
      <x:c r="AD74" s="1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1"/>
      <x:c r="V75" s="1"/>
      <x:c r="W75" s="1"/>
      <x:c r="X75" s="1"/>
      <x:c r="Y75" s="1"/>
      <x:c r="Z75" s="1"/>
      <x:c r="AA75" s="1"/>
      <x:c r="AB75" s="1"/>
      <x:c r="AC75" s="1"/>
      <x:c r="AD75" s="1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1"/>
      <x:c r="V76" s="1"/>
      <x:c r="W76" s="1"/>
      <x:c r="X76" s="1"/>
      <x:c r="Y76" s="1"/>
      <x:c r="Z76" s="1"/>
      <x:c r="AA76" s="1"/>
      <x:c r="AB76" s="1"/>
      <x:c r="AC76" s="1"/>
      <x:c r="AD76" s="1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1"/>
      <x:c r="V77" s="1"/>
      <x:c r="W77" s="1"/>
      <x:c r="X77" s="1"/>
      <x:c r="Y77" s="1"/>
      <x:c r="Z77" s="1"/>
      <x:c r="AA77" s="1"/>
      <x:c r="AB77" s="1"/>
      <x:c r="AC77" s="1"/>
      <x:c r="AD77" s="1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1"/>
      <x:c r="V78" s="1"/>
      <x:c r="W78" s="1"/>
      <x:c r="X78" s="1"/>
      <x:c r="Y78" s="1"/>
      <x:c r="Z78" s="1"/>
      <x:c r="AA78" s="1"/>
      <x:c r="AB78" s="1"/>
      <x:c r="AC78" s="1"/>
      <x:c r="AD78" s="1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1"/>
      <x:c r="V79" s="1"/>
      <x:c r="W79" s="1"/>
      <x:c r="X79" s="1"/>
      <x:c r="Y79" s="1"/>
      <x:c r="Z79" s="1"/>
      <x:c r="AA79" s="1"/>
      <x:c r="AB79" s="1"/>
      <x:c r="AC79" s="1"/>
      <x:c r="AD79" s="1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1"/>
      <x:c r="V80" s="1"/>
      <x:c r="W80" s="1"/>
      <x:c r="X80" s="1"/>
      <x:c r="Y80" s="1"/>
      <x:c r="Z80" s="1"/>
      <x:c r="AA80" s="1"/>
      <x:c r="AB80" s="1"/>
      <x:c r="AC80" s="1"/>
      <x:c r="AD80" s="1"/>
    </x:row>
    <x:row r="8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  <x:c r="R81" s="2"/>
      <x:c r="S81" s="2"/>
      <x:c r="T81" s="2"/>
      <x:c r="U81" s="1"/>
      <x:c r="V81" s="1"/>
      <x:c r="W81" s="1"/>
      <x:c r="X81" s="1"/>
      <x:c r="Y81" s="1"/>
      <x:c r="Z81" s="1"/>
      <x:c r="AA81" s="1"/>
      <x:c r="AB81" s="1"/>
      <x:c r="AC81" s="1"/>
      <x:c r="AD81" s="1"/>
    </x:row>
    <x:row r="82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  <x:c r="R82" s="2"/>
      <x:c r="S82" s="2"/>
      <x:c r="T82" s="2"/>
      <x:c r="U82" s="1"/>
      <x:c r="V82" s="1"/>
      <x:c r="W82" s="1"/>
      <x:c r="X82" s="1"/>
      <x:c r="Y82" s="1"/>
      <x:c r="Z82" s="1"/>
      <x:c r="AA82" s="1"/>
      <x:c r="AB82" s="1"/>
      <x:c r="AC82" s="1"/>
      <x:c r="AD82" s="1"/>
    </x:row>
    <x:row r="83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  <x:c r="R83" s="2"/>
      <x:c r="S83" s="2"/>
      <x:c r="T83" s="2"/>
      <x:c r="U83" s="1"/>
      <x:c r="V83" s="1"/>
      <x:c r="W83" s="1"/>
      <x:c r="X83" s="1"/>
      <x:c r="Y83" s="1"/>
      <x:c r="Z83" s="1"/>
      <x:c r="AA83" s="1"/>
      <x:c r="AB83" s="1"/>
      <x:c r="AC83" s="1"/>
      <x:c r="AD83" s="1"/>
    </x:row>
    <x:row r="84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  <x:c r="R84" s="2"/>
      <x:c r="S84" s="2"/>
      <x:c r="T84" s="2"/>
      <x:c r="U84" s="1"/>
      <x:c r="V84" s="1"/>
      <x:c r="W84" s="1"/>
      <x:c r="X84" s="1"/>
      <x:c r="Y84" s="1"/>
      <x:c r="Z84" s="1"/>
      <x:c r="AA84" s="1"/>
      <x:c r="AB84" s="1"/>
      <x:c r="AC84" s="1"/>
      <x:c r="AD84" s="1"/>
    </x:row>
    <x:row r="85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  <x:c r="R85" s="2"/>
      <x:c r="S85" s="2"/>
      <x:c r="T85" s="2"/>
      <x:c r="U85" s="1"/>
      <x:c r="V85" s="1"/>
      <x:c r="W85" s="1"/>
      <x:c r="X85" s="1"/>
      <x:c r="Y85" s="1"/>
      <x:c r="Z85" s="1"/>
      <x:c r="AA85" s="1"/>
      <x:c r="AB85" s="1"/>
      <x:c r="AC85" s="1"/>
      <x:c r="AD85" s="1"/>
    </x:row>
    <x:row r="86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  <x:c r="R86" s="2"/>
      <x:c r="S86" s="2"/>
      <x:c r="T86" s="2"/>
      <x:c r="U86" s="1"/>
      <x:c r="V86" s="1"/>
      <x:c r="W86" s="1"/>
      <x:c r="X86" s="1"/>
      <x:c r="Y86" s="1"/>
      <x:c r="Z86" s="1"/>
      <x:c r="AA86" s="1"/>
      <x:c r="AB86" s="1"/>
      <x:c r="AC86" s="1"/>
      <x:c r="AD86" s="1"/>
    </x:row>
    <x:row r="87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  <x:c r="R87" s="2"/>
      <x:c r="S87" s="2"/>
      <x:c r="T87" s="2"/>
      <x:c r="U87" s="1"/>
      <x:c r="V87" s="1"/>
      <x:c r="W87" s="1"/>
      <x:c r="X87" s="1"/>
      <x:c r="Y87" s="1"/>
      <x:c r="Z87" s="1"/>
      <x:c r="AA87" s="1"/>
      <x:c r="AB87" s="1"/>
      <x:c r="AC87" s="1"/>
      <x:c r="AD87" s="1"/>
    </x:row>
    <x:row r="88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  <x:c r="R88" s="2"/>
      <x:c r="S88" s="2"/>
      <x:c r="T88" s="2"/>
      <x:c r="U88" s="1"/>
      <x:c r="V88" s="1"/>
      <x:c r="W88" s="1"/>
      <x:c r="X88" s="1"/>
      <x:c r="Y88" s="1"/>
      <x:c r="Z88" s="1"/>
      <x:c r="AA88" s="1"/>
      <x:c r="AB88" s="1"/>
      <x:c r="AC88" s="1"/>
      <x:c r="AD88" s="1"/>
    </x:row>
    <x:row r="89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  <x:c r="R89" s="2"/>
      <x:c r="S89" s="2"/>
      <x:c r="T89" s="2"/>
      <x:c r="U89" s="1"/>
      <x:c r="V89" s="1"/>
      <x:c r="W89" s="1"/>
      <x:c r="X89" s="1"/>
      <x:c r="Y89" s="1"/>
      <x:c r="Z89" s="1"/>
      <x:c r="AA89" s="1"/>
      <x:c r="AB89" s="1"/>
      <x:c r="AC89" s="1"/>
      <x:c r="AD89" s="1"/>
    </x:row>
    <x:row r="90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  <x:c r="R90" s="2"/>
      <x:c r="S90" s="2"/>
      <x:c r="T90" s="2"/>
      <x:c r="U90" s="1"/>
      <x:c r="V90" s="1"/>
      <x:c r="W90" s="1"/>
      <x:c r="X90" s="1"/>
      <x:c r="Y90" s="1"/>
      <x:c r="Z90" s="1"/>
      <x:c r="AA90" s="1"/>
      <x:c r="AB90" s="1"/>
      <x:c r="AC90" s="1"/>
      <x:c r="AD90" s="1"/>
    </x:row>
    <x:row r="9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  <x:c r="R91" s="2"/>
      <x:c r="S91" s="2"/>
      <x:c r="T91" s="2"/>
      <x:c r="U91" s="1"/>
      <x:c r="V91" s="1"/>
      <x:c r="W91" s="1"/>
      <x:c r="X91" s="1"/>
      <x:c r="Y91" s="1"/>
      <x:c r="Z91" s="1"/>
      <x:c r="AA91" s="1"/>
      <x:c r="AB91" s="1"/>
      <x:c r="AC91" s="1"/>
      <x:c r="AD91" s="1"/>
    </x:row>
    <x:row r="92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  <x:c r="R92" s="2"/>
      <x:c r="S92" s="2"/>
      <x:c r="T92" s="2"/>
      <x:c r="U92" s="1"/>
      <x:c r="V92" s="1"/>
      <x:c r="W92" s="1"/>
      <x:c r="X92" s="1"/>
      <x:c r="Y92" s="1"/>
      <x:c r="Z92" s="1"/>
      <x:c r="AA92" s="1"/>
      <x:c r="AB92" s="1"/>
      <x:c r="AC92" s="1"/>
      <x:c r="AD92" s="1"/>
    </x:row>
    <x:row r="93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  <x:c r="R93" s="2"/>
      <x:c r="S93" s="2"/>
      <x:c r="T93" s="2"/>
      <x:c r="U93" s="1"/>
      <x:c r="V93" s="1"/>
      <x:c r="W93" s="1"/>
      <x:c r="X93" s="1"/>
      <x:c r="Y93" s="1"/>
      <x:c r="Z93" s="1"/>
      <x:c r="AA93" s="1"/>
      <x:c r="AB93" s="1"/>
      <x:c r="AC93" s="1"/>
      <x:c r="AD93" s="1"/>
    </x:row>
    <x:row r="94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  <x:c r="R94" s="2"/>
      <x:c r="S94" s="2"/>
      <x:c r="T94" s="2"/>
      <x:c r="U94" s="1"/>
      <x:c r="V94" s="1"/>
      <x:c r="W94" s="1"/>
      <x:c r="X94" s="1"/>
      <x:c r="Y94" s="1"/>
      <x:c r="Z94" s="1"/>
      <x:c r="AA94" s="1"/>
      <x:c r="AB94" s="1"/>
      <x:c r="AC94" s="1"/>
      <x:c r="AD94" s="1"/>
    </x:row>
    <x:row r="95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  <x:c r="R95" s="2"/>
      <x:c r="S95" s="2"/>
      <x:c r="T95" s="2"/>
      <x:c r="U95" s="1"/>
      <x:c r="V95" s="1"/>
      <x:c r="W95" s="1"/>
      <x:c r="X95" s="1"/>
      <x:c r="Y95" s="1"/>
      <x:c r="Z95" s="1"/>
      <x:c r="AA95" s="1"/>
      <x:c r="AB95" s="1"/>
      <x:c r="AC95" s="1"/>
      <x:c r="AD95" s="1"/>
    </x:row>
    <x:row r="96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  <x:c r="R96" s="2"/>
      <x:c r="S96" s="2"/>
      <x:c r="T96" s="2"/>
      <x:c r="U96" s="1"/>
      <x:c r="V96" s="1"/>
      <x:c r="W96" s="1"/>
      <x:c r="X96" s="1"/>
      <x:c r="Y96" s="1"/>
      <x:c r="Z96" s="1"/>
      <x:c r="AA96" s="1"/>
      <x:c r="AB96" s="1"/>
      <x:c r="AC96" s="1"/>
      <x:c r="AD96" s="1"/>
    </x:row>
    <x:row r="97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  <x:c r="R97" s="2"/>
      <x:c r="S97" s="2"/>
      <x:c r="T97" s="2"/>
      <x:c r="U97" s="1"/>
      <x:c r="V97" s="1"/>
      <x:c r="W97" s="1"/>
      <x:c r="X97" s="1"/>
      <x:c r="Y97" s="1"/>
      <x:c r="Z97" s="1"/>
      <x:c r="AA97" s="1"/>
      <x:c r="AB97" s="1"/>
      <x:c r="AC97" s="1"/>
      <x:c r="AD97" s="1"/>
    </x:row>
    <x:row r="98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  <x:c r="R98" s="2"/>
      <x:c r="S98" s="2"/>
      <x:c r="T98" s="2"/>
      <x:c r="U98" s="1"/>
      <x:c r="V98" s="1"/>
      <x:c r="W98" s="1"/>
      <x:c r="X98" s="1"/>
      <x:c r="Y98" s="1"/>
      <x:c r="Z98" s="1"/>
      <x:c r="AA98" s="1"/>
      <x:c r="AB98" s="1"/>
      <x:c r="AC98" s="1"/>
      <x:c r="AD98" s="1"/>
    </x:row>
    <x:row r="99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  <x:c r="R99" s="2"/>
      <x:c r="S99" s="2"/>
      <x:c r="T99" s="2"/>
      <x:c r="U99" s="1"/>
      <x:c r="V99" s="1"/>
      <x:c r="W99" s="1"/>
      <x:c r="X99" s="1"/>
      <x:c r="Y99" s="1"/>
      <x:c r="Z99" s="1"/>
      <x:c r="AA99" s="1"/>
      <x:c r="AB99" s="1"/>
      <x:c r="AC99" s="1"/>
      <x:c r="AD99" s="1"/>
    </x:row>
    <x:row r="100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  <x:c r="R100" s="2"/>
      <x:c r="S100" s="2"/>
      <x:c r="T100" s="2"/>
      <x:c r="U100" s="1"/>
      <x:c r="V100" s="1"/>
      <x:c r="W100" s="1"/>
      <x:c r="X100" s="1"/>
      <x:c r="Y100" s="1"/>
      <x:c r="Z100" s="1"/>
      <x:c r="AA100" s="1"/>
      <x:c r="AB100" s="1"/>
      <x:c r="AC100" s="1"/>
      <x:c r="AD100" s="1"/>
    </x:row>
    <x:row r="10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  <x:c r="R101" s="2"/>
      <x:c r="S101" s="2"/>
      <x:c r="T101" s="2"/>
      <x:c r="U101" s="1"/>
      <x:c r="V101" s="1"/>
      <x:c r="W101" s="1"/>
      <x:c r="X101" s="1"/>
      <x:c r="Y101" s="1"/>
      <x:c r="Z101" s="1"/>
      <x:c r="AA101" s="1"/>
      <x:c r="AB101" s="1"/>
      <x:c r="AC101" s="1"/>
      <x:c r="AD101" s="1"/>
    </x:row>
    <x:row r="102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  <x:c r="R102" s="2"/>
      <x:c r="S102" s="2"/>
      <x:c r="T102" s="2"/>
      <x:c r="U102" s="1"/>
      <x:c r="V102" s="1"/>
      <x:c r="W102" s="1"/>
      <x:c r="X102" s="1"/>
      <x:c r="Y102" s="1"/>
      <x:c r="Z102" s="1"/>
      <x:c r="AA102" s="1"/>
      <x:c r="AB102" s="1"/>
      <x:c r="AC102" s="1"/>
      <x:c r="AD102" s="1"/>
    </x:row>
    <x:row r="103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  <x:c r="R103" s="2"/>
      <x:c r="S103" s="2"/>
      <x:c r="T103" s="2"/>
      <x:c r="U103" s="1"/>
      <x:c r="V103" s="1"/>
      <x:c r="W103" s="1"/>
      <x:c r="X103" s="1"/>
      <x:c r="Y103" s="1"/>
      <x:c r="Z103" s="1"/>
      <x:c r="AA103" s="1"/>
      <x:c r="AB103" s="1"/>
      <x:c r="AC103" s="1"/>
      <x:c r="AD103" s="1"/>
    </x:row>
    <x:row r="104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  <x:c r="R104" s="2"/>
      <x:c r="S104" s="2"/>
      <x:c r="T104" s="2"/>
      <x:c r="U104" s="1"/>
      <x:c r="V104" s="1"/>
      <x:c r="W104" s="1"/>
      <x:c r="X104" s="1"/>
      <x:c r="Y104" s="1"/>
      <x:c r="Z104" s="1"/>
      <x:c r="AA104" s="1"/>
      <x:c r="AB104" s="1"/>
      <x:c r="AC104" s="1"/>
      <x:c r="AD104" s="1"/>
    </x:row>
    <x:row r="105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  <x:c r="R105" s="2"/>
      <x:c r="S105" s="2"/>
      <x:c r="T105" s="2"/>
      <x:c r="U105" s="1"/>
      <x:c r="V105" s="1"/>
      <x:c r="W105" s="1"/>
      <x:c r="X105" s="1"/>
      <x:c r="Y105" s="1"/>
      <x:c r="Z105" s="1"/>
      <x:c r="AA105" s="1"/>
      <x:c r="AB105" s="1"/>
      <x:c r="AC105" s="1"/>
      <x:c r="AD105" s="1"/>
    </x:row>
    <x:row r="106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  <x:c r="R106" s="2"/>
      <x:c r="S106" s="2"/>
      <x:c r="T106" s="2"/>
      <x:c r="U106" s="1"/>
      <x:c r="V106" s="1"/>
      <x:c r="W106" s="1"/>
      <x:c r="X106" s="1"/>
      <x:c r="Y106" s="1"/>
      <x:c r="Z106" s="1"/>
      <x:c r="AA106" s="1"/>
      <x:c r="AB106" s="1"/>
      <x:c r="AC106" s="1"/>
      <x:c r="AD106" s="1"/>
    </x:row>
    <x:row r="107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  <x:c r="R107" s="2"/>
      <x:c r="S107" s="2"/>
      <x:c r="T107" s="2"/>
      <x:c r="U107" s="1"/>
      <x:c r="V107" s="1"/>
      <x:c r="W107" s="1"/>
      <x:c r="X107" s="1"/>
      <x:c r="Y107" s="1"/>
      <x:c r="Z107" s="1"/>
      <x:c r="AA107" s="1"/>
      <x:c r="AB107" s="1"/>
      <x:c r="AC107" s="1"/>
      <x:c r="AD107" s="1"/>
    </x:row>
    <x:row r="108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  <x:c r="R108" s="2"/>
      <x:c r="S108" s="2"/>
      <x:c r="T108" s="2"/>
      <x:c r="U108" s="1"/>
      <x:c r="V108" s="1"/>
      <x:c r="W108" s="1"/>
      <x:c r="X108" s="1"/>
      <x:c r="Y108" s="1"/>
      <x:c r="Z108" s="1"/>
      <x:c r="AA108" s="1"/>
      <x:c r="AB108" s="1"/>
      <x:c r="AC108" s="1"/>
      <x:c r="AD108" s="1"/>
    </x:row>
    <x:row r="109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  <x:c r="R109" s="2"/>
      <x:c r="S109" s="2"/>
      <x:c r="T109" s="2"/>
      <x:c r="U109" s="1"/>
      <x:c r="V109" s="1"/>
      <x:c r="W109" s="1"/>
      <x:c r="X109" s="1"/>
      <x:c r="Y109" s="1"/>
      <x:c r="Z109" s="1"/>
      <x:c r="AA109" s="1"/>
      <x:c r="AB109" s="1"/>
      <x:c r="AC109" s="1"/>
      <x:c r="AD109" s="1"/>
    </x:row>
    <x:row r="110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  <x:c r="R110" s="2"/>
      <x:c r="S110" s="2"/>
      <x:c r="T110" s="2"/>
      <x:c r="U110" s="1"/>
      <x:c r="V110" s="1"/>
      <x:c r="W110" s="1"/>
      <x:c r="X110" s="1"/>
      <x:c r="Y110" s="1"/>
      <x:c r="Z110" s="1"/>
      <x:c r="AA110" s="1"/>
      <x:c r="AB110" s="1"/>
      <x:c r="AC110" s="1"/>
      <x:c r="AD110" s="1"/>
    </x:row>
    <x:row r="11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  <x:c r="R111" s="2"/>
      <x:c r="S111" s="2"/>
      <x:c r="T111" s="2"/>
      <x:c r="U111" s="1"/>
      <x:c r="V111" s="1"/>
      <x:c r="W111" s="1"/>
      <x:c r="X111" s="1"/>
      <x:c r="Y111" s="1"/>
      <x:c r="Z111" s="1"/>
      <x:c r="AA111" s="1"/>
      <x:c r="AB111" s="1"/>
      <x:c r="AC111" s="1"/>
      <x:c r="AD111" s="1"/>
    </x:row>
    <x:row r="112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  <x:c r="R112" s="2"/>
      <x:c r="S112" s="2"/>
      <x:c r="T112" s="2"/>
      <x:c r="U112" s="1"/>
      <x:c r="V112" s="1"/>
      <x:c r="W112" s="1"/>
      <x:c r="X112" s="1"/>
      <x:c r="Y112" s="1"/>
      <x:c r="Z112" s="1"/>
      <x:c r="AA112" s="1"/>
      <x:c r="AB112" s="1"/>
      <x:c r="AC112" s="1"/>
      <x:c r="AD112" s="1"/>
    </x:row>
    <x:row r="113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  <x:c r="R113" s="2"/>
      <x:c r="S113" s="2"/>
      <x:c r="T113" s="2"/>
      <x:c r="U113" s="1"/>
      <x:c r="V113" s="1"/>
      <x:c r="W113" s="1"/>
      <x:c r="X113" s="1"/>
      <x:c r="Y113" s="1"/>
      <x:c r="Z113" s="1"/>
      <x:c r="AA113" s="1"/>
      <x:c r="AB113" s="1"/>
      <x:c r="AC113" s="1"/>
      <x:c r="AD113" s="1"/>
    </x:row>
    <x:row r="114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  <x:c r="R114" s="2"/>
      <x:c r="S114" s="2"/>
      <x:c r="T114" s="2"/>
      <x:c r="U114" s="1"/>
      <x:c r="V114" s="1"/>
      <x:c r="W114" s="1"/>
      <x:c r="X114" s="1"/>
      <x:c r="Y114" s="1"/>
      <x:c r="Z114" s="1"/>
      <x:c r="AA114" s="1"/>
      <x:c r="AB114" s="1"/>
      <x:c r="AC114" s="1"/>
      <x:c r="AD114" s="1"/>
    </x:row>
    <x:row r="115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  <x:c r="R115" s="2"/>
      <x:c r="S115" s="2"/>
      <x:c r="T115" s="2"/>
      <x:c r="U115" s="1"/>
      <x:c r="V115" s="1"/>
      <x:c r="W115" s="1"/>
      <x:c r="X115" s="1"/>
      <x:c r="Y115" s="1"/>
      <x:c r="Z115" s="1"/>
      <x:c r="AA115" s="1"/>
      <x:c r="AB115" s="1"/>
      <x:c r="AC115" s="1"/>
      <x:c r="AD115" s="1"/>
    </x:row>
    <x:row r="116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  <x:c r="R116" s="2"/>
      <x:c r="S116" s="2"/>
      <x:c r="T116" s="2"/>
      <x:c r="U116" s="1"/>
      <x:c r="V116" s="1"/>
      <x:c r="W116" s="1"/>
      <x:c r="X116" s="1"/>
      <x:c r="Y116" s="1"/>
      <x:c r="Z116" s="1"/>
      <x:c r="AA116" s="1"/>
      <x:c r="AB116" s="1"/>
      <x:c r="AC116" s="1"/>
      <x:c r="AD116" s="1"/>
    </x:row>
    <x:row r="117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  <x:c r="R117" s="2"/>
      <x:c r="S117" s="2"/>
      <x:c r="T117" s="2"/>
      <x:c r="U117" s="1"/>
      <x:c r="V117" s="1"/>
      <x:c r="W117" s="1"/>
      <x:c r="X117" s="1"/>
      <x:c r="Y117" s="1"/>
      <x:c r="Z117" s="1"/>
      <x:c r="AA117" s="1"/>
      <x:c r="AB117" s="1"/>
      <x:c r="AC117" s="1"/>
      <x:c r="AD117" s="1"/>
    </x:row>
    <x:row r="118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  <x:c r="R118" s="2"/>
      <x:c r="S118" s="2"/>
      <x:c r="T118" s="2"/>
      <x:c r="U118" s="1"/>
      <x:c r="V118" s="1"/>
      <x:c r="W118" s="1"/>
      <x:c r="X118" s="1"/>
      <x:c r="Y118" s="1"/>
      <x:c r="Z118" s="1"/>
      <x:c r="AA118" s="1"/>
      <x:c r="AB118" s="1"/>
      <x:c r="AC118" s="1"/>
      <x:c r="AD118" s="1"/>
    </x:row>
    <x:row r="119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  <x:c r="R119" s="2"/>
      <x:c r="S119" s="2"/>
      <x:c r="T119" s="2"/>
      <x:c r="U119" s="1"/>
      <x:c r="V119" s="1"/>
      <x:c r="W119" s="1"/>
      <x:c r="X119" s="1"/>
      <x:c r="Y119" s="1"/>
      <x:c r="Z119" s="1"/>
      <x:c r="AA119" s="1"/>
      <x:c r="AB119" s="1"/>
      <x:c r="AC119" s="1"/>
      <x:c r="AD119" s="1"/>
    </x:row>
    <x:row r="120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  <x:c r="R120" s="2"/>
      <x:c r="S120" s="2"/>
      <x:c r="T120" s="2"/>
      <x:c r="U120" s="1"/>
      <x:c r="V120" s="1"/>
      <x:c r="W120" s="1"/>
      <x:c r="X120" s="1"/>
      <x:c r="Y120" s="1"/>
      <x:c r="Z120" s="1"/>
      <x:c r="AA120" s="1"/>
      <x:c r="AB120" s="1"/>
      <x:c r="AC120" s="1"/>
      <x:c r="AD120" s="1"/>
    </x:row>
  </x:sheetData>
  <x:mergeCells>
    <x:mergeCell ref="A2:B2"/>
    <x:mergeCell ref="C2:D2"/>
    <x:mergeCell ref="E2:F2"/>
    <x:mergeCell ref="G2:H2"/>
    <x:mergeCell ref="I2:J2"/>
    <x:mergeCell ref="K2:L2"/>
    <x:mergeCell ref="M2:N2"/>
    <x:mergeCell ref="O2:Q2"/>
    <x:mergeCell ref="R2:T2"/>
    <x:mergeCell ref="A4:T4"/>
    <x:mergeCell ref="A6:T6"/>
    <x:mergeCell ref="A7:T7"/>
    <x:mergeCell ref="A9:H9"/>
    <x:mergeCell ref="A10:C10"/>
    <x:mergeCell ref="D10:H10"/>
    <x:mergeCell ref="A11:C11"/>
    <x:mergeCell ref="D11:H11"/>
    <x:mergeCell ref="A12:C12"/>
    <x:mergeCell ref="D12:H12"/>
    <x:mergeCell ref="A13:C13"/>
    <x:mergeCell ref="D13:H13"/>
    <x:mergeCell ref="A14:C14"/>
    <x:mergeCell ref="D14:H14"/>
    <x:mergeCell ref="A15:C15"/>
    <x:mergeCell ref="D15:H15"/>
    <x:mergeCell ref="J9:O9"/>
    <x:mergeCell ref="J18:O18"/>
    <x:mergeCell ref="A18:H18"/>
    <x:mergeCell ref="A30:O33"/>
  </x:mergeCells>
  <x:pageMargins left="0.7" right="0.7" top="0.75" bottom="0.75" header="0.3" footer="0.3"/>
  <x:tableParts count="2">
    <x:tablePart xmlns:r="http://schemas.openxmlformats.org/officeDocument/2006/relationships" r:id="R3b8c01a806944108"/>
    <x:tablePart xmlns:r="http://schemas.openxmlformats.org/officeDocument/2006/relationships" r:id="Ree4b300283214b5a"/>
  </x:tableParts>
</x:worksheet>
</file>

<file path=xl/worksheets/sheet3.xml><?xml version="1.0" encoding="utf-8"?>
<x:worksheet xmlns:x="http://schemas.openxmlformats.org/spreadsheetml/2006/main">
  <x:sheetViews>
    <x:sheetView showGridLines="0" workbookViewId="0" rightToLeft="1">
      <x:pane ySplit="10" topLeftCell="A11" activePane="bottomLeft" state="frozen"/>
    </x:sheetView>
  </x:sheetViews>
  <x:sheetFormatPr defaultRowHeight="15"/>
  <x:cols>
    <x:col min="1" max="1" width="13" hidden="0" customWidth="1"/>
    <x:col min="2" max="2" width="22" hidden="0" customWidth="1"/>
    <x:col min="3" max="3" width="25" hidden="0" customWidth="1"/>
    <x:col min="4" max="4" width="16" hidden="0" customWidth="1"/>
    <x:col min="5" max="5" width="14" hidden="0" customWidth="1"/>
    <x:col min="6" max="6" width="16" hidden="0" customWidth="1"/>
    <x:col min="7" max="7" width="19" hidden="0" customWidth="1"/>
    <x:col min="8" max="8" width="28" hidden="0" customWidth="1"/>
    <x:col min="9" max="9" width="17" hidden="0" customWidth="1"/>
    <x:col min="10" max="10" width="17" hidden="0" customWidth="1"/>
    <x:col min="11" max="11" width="14" hidden="0" customWidth="1"/>
    <x:col min="12" max="12" width="14" hidden="0" customWidth="1"/>
    <x:col min="13" max="13" width="13" hidden="0" customWidth="1"/>
    <x:col min="14" max="14" width="15" hidden="0" customWidth="1"/>
    <x:col min="15" max="15" width="16" hidden="0" customWidth="1"/>
    <x:col min="16" max="16" width="19" hidden="0" customWidth="1"/>
    <x:col min="17" max="17" width="13" hidden="0" customWidth="1"/>
    <x:col min="18" max="18" width="2" hidden="1" customWidth="1"/>
    <x:col min="27" max="27" width="2" hidden="1" customWidth="1"/>
    <x:col min="28" max="28" width="2" hidden="1" customWidth="1"/>
    <x:col min="29" max="29" width="2" hidden="1" customWidth="1"/>
    <x:col min="30" max="30" width="2" hidden="1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1"/>
      <x:c r="V1" s="1"/>
      <x:c r="W1" s="1"/>
      <x:c r="X1" s="1"/>
      <x:c r="Y1" s="1"/>
      <x:c r="Z1" s="1"/>
      <x:c r="AA1" s="1"/>
      <x:c r="AB1" s="1"/>
      <x:c r="AC1" s="1"/>
      <x:c r="AD1" s="1"/>
    </x:row>
    <x:row r="2" ht="24" customHeight="1">
      <x:c r="A2" s="10" t="str">
        <x:v>الرئيسية</x:v>
      </x:c>
      <x:c r="B2" s="10" t="str">
        <x:v>الرئيسية</x:v>
      </x:c>
      <x:c r="C2" s="10" t="str">
        <x:v>الإعداد</x:v>
      </x:c>
      <x:c r="D2" s="10" t="str">
        <x:v>الإعداد</x:v>
      </x:c>
      <x:c r="E2" s="6" t="str">
        <x:v>المرشحون</x:v>
      </x:c>
      <x:c r="F2" s="6" t="str">
        <x:v>المرشحون</x:v>
      </x:c>
      <x:c r="G2" s="10" t="str">
        <x:v>المقابلات</x:v>
      </x:c>
      <x:c r="H2" s="10" t="str">
        <x:v>المقابلات</x:v>
      </x:c>
      <x:c r="I2" s="10" t="str">
        <x:v>التقييمات</x:v>
      </x:c>
      <x:c r="J2" s="10" t="str">
        <x:v>التقييمات</x:v>
      </x:c>
      <x:c r="K2" s="10" t="str">
        <x:v>العروض</x:v>
      </x:c>
      <x:c r="L2" s="10" t="str">
        <x:v>العروض</x:v>
      </x:c>
      <x:c r="M2" s="10" t="str">
        <x:v>مسار التوظيف</x:v>
      </x:c>
      <x:c r="N2" s="10" t="str">
        <x:v>مسار التوظيف</x:v>
      </x:c>
      <x:c r="O2" s="10" t="str">
        <x:v>لوحة التحكم</x:v>
      </x:c>
      <x:c r="P2" s="10" t="str">
        <x:v>لوحة التحكم</x:v>
      </x:c>
      <x:c r="Q2" s="10" t="str">
        <x:v>لوحة التحكم</x:v>
      </x:c>
      <x:c r="R2" s="10" t="str">
        <x:v>التدقيق</x:v>
      </x:c>
      <x:c r="S2" s="10" t="str">
        <x:v>التدقيق</x:v>
      </x:c>
      <x:c r="T2" s="10" t="str">
        <x:v>التدقيق</x:v>
      </x:c>
      <x:c r="U2" s="1"/>
      <x:c r="V2" s="1"/>
      <x:c r="W2" s="1"/>
      <x:c r="X2" s="1"/>
      <x:c r="Y2" s="1"/>
      <x:c r="Z2" s="1"/>
      <x:c r="AA2" s="1"/>
      <x:c r="AB2" s="1"/>
      <x:c r="AC2" s="1"/>
      <x:c r="AD2" s="1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1"/>
      <x:c r="V3" s="1"/>
      <x:c r="W3" s="1"/>
      <x:c r="X3" s="1"/>
      <x:c r="Y3" s="1"/>
      <x:c r="Z3" s="1"/>
      <x:c r="AA3" s="1"/>
      <x:c r="AB3" s="1"/>
      <x:c r="AC3" s="1"/>
      <x:c r="AD3" s="1"/>
    </x:row>
    <x:row r="4" ht="20" customHeight="1">
      <x:c r="A4" s="11" t="str">
        <x:v>سجل المرشحين</x:v>
      </x:c>
      <x:c r="B4" s="11" t="str">
        <x:v>سجل المرشحين</x:v>
      </x:c>
      <x:c r="C4" s="11" t="str">
        <x:v>سجل المرشحين</x:v>
      </x:c>
      <x:c r="D4" s="11" t="str">
        <x:v>سجل المرشحين</x:v>
      </x:c>
      <x:c r="E4" s="11" t="str">
        <x:v>سجل المرشحين</x:v>
      </x:c>
      <x:c r="F4" s="11" t="str">
        <x:v>سجل المرشحين</x:v>
      </x:c>
      <x:c r="G4" s="11" t="str">
        <x:v>سجل المرشحين</x:v>
      </x:c>
      <x:c r="H4" s="11" t="str">
        <x:v>سجل المرشحين</x:v>
      </x:c>
      <x:c r="I4" s="11" t="str">
        <x:v>سجل المرشحين</x:v>
      </x:c>
      <x:c r="J4" s="11" t="str">
        <x:v>سجل المرشحين</x:v>
      </x:c>
      <x:c r="K4" s="11" t="str">
        <x:v>سجل المرشحين</x:v>
      </x:c>
      <x:c r="L4" s="11" t="str">
        <x:v>سجل المرشحين</x:v>
      </x:c>
      <x:c r="M4" s="11" t="str">
        <x:v>سجل المرشحين</x:v>
      </x:c>
      <x:c r="N4" s="11" t="str">
        <x:v>سجل المرشحين</x:v>
      </x:c>
      <x:c r="O4" s="11" t="str">
        <x:v>سجل المرشحين</x:v>
      </x:c>
      <x:c r="P4" s="11" t="str">
        <x:v>سجل المرشحين</x:v>
      </x:c>
      <x:c r="Q4" s="11" t="str">
        <x:v>سجل المرشحين</x:v>
      </x:c>
      <x:c r="R4" s="11" t="str">
        <x:v>سجل المرشحين</x:v>
      </x:c>
      <x:c r="S4" s="11" t="str">
        <x:v>سجل المرشحين</x:v>
      </x:c>
      <x:c r="T4" s="11" t="str">
        <x:v>سجل المرشحين</x:v>
      </x:c>
      <x:c r="U4" s="1"/>
      <x:c r="V4" s="1"/>
      <x:c r="W4" s="1"/>
      <x:c r="X4" s="1"/>
      <x:c r="Y4" s="1"/>
      <x:c r="Z4" s="1"/>
      <x:c r="AA4" s="1"/>
      <x:c r="AB4" s="1"/>
      <x:c r="AC4" s="1"/>
      <x:c r="AD4" s="1"/>
    </x:row>
    <x:row r="5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1"/>
      <x:c r="V5" s="1"/>
      <x:c r="W5" s="1"/>
      <x:c r="X5" s="1"/>
      <x:c r="Y5" s="1"/>
      <x:c r="Z5" s="1"/>
      <x:c r="AA5" s="1"/>
      <x:c r="AB5" s="1"/>
      <x:c r="AC5" s="1"/>
      <x:c r="AD5" s="1"/>
    </x:row>
    <x:row r="6" ht="28" customHeight="1">
      <x:c r="A6" s="16" t="str">
        <x:v>سجل المرشحين</x:v>
      </x:c>
      <x:c r="B6" s="16" t="str">
        <x:v>سجل المرشحين</x:v>
      </x:c>
      <x:c r="C6" s="16" t="str">
        <x:v>سجل المرشحين</x:v>
      </x:c>
      <x:c r="D6" s="16" t="str">
        <x:v>سجل المرشحين</x:v>
      </x:c>
      <x:c r="E6" s="16" t="str">
        <x:v>سجل المرشحين</x:v>
      </x:c>
      <x:c r="F6" s="16" t="str">
        <x:v>سجل المرشحين</x:v>
      </x:c>
      <x:c r="G6" s="16" t="str">
        <x:v>سجل المرشحين</x:v>
      </x:c>
      <x:c r="H6" s="16" t="str">
        <x:v>سجل المرشحين</x:v>
      </x:c>
      <x:c r="I6" s="16" t="str">
        <x:v>سجل المرشحين</x:v>
      </x:c>
      <x:c r="J6" s="16" t="str">
        <x:v>سجل المرشحين</x:v>
      </x:c>
      <x:c r="K6" s="16" t="str">
        <x:v>سجل المرشحين</x:v>
      </x:c>
      <x:c r="L6" s="16" t="str">
        <x:v>سجل المرشحين</x:v>
      </x:c>
      <x:c r="M6" s="16" t="str">
        <x:v>سجل المرشحين</x:v>
      </x:c>
      <x:c r="N6" s="16" t="str">
        <x:v>سجل المرشحين</x:v>
      </x:c>
      <x:c r="O6" s="16" t="str">
        <x:v>سجل المرشحين</x:v>
      </x:c>
      <x:c r="P6" s="16" t="str">
        <x:v>سجل المرشحين</x:v>
      </x:c>
      <x:c r="Q6" s="16" t="str">
        <x:v>سجل المرشحين</x:v>
      </x:c>
      <x:c r="R6" s="16" t="str">
        <x:v>سجل المرشحين</x:v>
      </x:c>
      <x:c r="S6" s="16" t="str">
        <x:v>سجل المرشحين</x:v>
      </x:c>
      <x:c r="T6" s="16" t="str">
        <x:v>سجل المرشحين</x:v>
      </x:c>
      <x:c r="U6" s="1"/>
      <x:c r="V6" s="1"/>
      <x:c r="W6" s="1"/>
      <x:c r="X6" s="1"/>
      <x:c r="Y6" s="1"/>
      <x:c r="Z6" s="1"/>
      <x:c r="AA6" s="1"/>
      <x:c r="AB6" s="1"/>
      <x:c r="AC6" s="1"/>
      <x:c r="AD6" s="1"/>
    </x:row>
    <x:row r="7" ht="22" customHeight="1">
      <x:c r="A7" s="18" t="str">
        <x:v>تابع كل مرشح من التقديم إلى التعيين مع ضبط المسؤولية والإجراءات المتأخرة.</x:v>
      </x:c>
      <x:c r="B7" s="18" t="str">
        <x:v>تابع كل مرشح من التقديم إلى التعيين مع ضبط المسؤولية والإجراءات المتأخرة.</x:v>
      </x:c>
      <x:c r="C7" s="18" t="str">
        <x:v>تابع كل مرشح من التقديم إلى التعيين مع ضبط المسؤولية والإجراءات المتأخرة.</x:v>
      </x:c>
      <x:c r="D7" s="18" t="str">
        <x:v>تابع كل مرشح من التقديم إلى التعيين مع ضبط المسؤولية والإجراءات المتأخرة.</x:v>
      </x:c>
      <x:c r="E7" s="18" t="str">
        <x:v>تابع كل مرشح من التقديم إلى التعيين مع ضبط المسؤولية والإجراءات المتأخرة.</x:v>
      </x:c>
      <x:c r="F7" s="18" t="str">
        <x:v>تابع كل مرشح من التقديم إلى التعيين مع ضبط المسؤولية والإجراءات المتأخرة.</x:v>
      </x:c>
      <x:c r="G7" s="18" t="str">
        <x:v>تابع كل مرشح من التقديم إلى التعيين مع ضبط المسؤولية والإجراءات المتأخرة.</x:v>
      </x:c>
      <x:c r="H7" s="18" t="str">
        <x:v>تابع كل مرشح من التقديم إلى التعيين مع ضبط المسؤولية والإجراءات المتأخرة.</x:v>
      </x:c>
      <x:c r="I7" s="18" t="str">
        <x:v>تابع كل مرشح من التقديم إلى التعيين مع ضبط المسؤولية والإجراءات المتأخرة.</x:v>
      </x:c>
      <x:c r="J7" s="18" t="str">
        <x:v>تابع كل مرشح من التقديم إلى التعيين مع ضبط المسؤولية والإجراءات المتأخرة.</x:v>
      </x:c>
      <x:c r="K7" s="18" t="str">
        <x:v>تابع كل مرشح من التقديم إلى التعيين مع ضبط المسؤولية والإجراءات المتأخرة.</x:v>
      </x:c>
      <x:c r="L7" s="18" t="str">
        <x:v>تابع كل مرشح من التقديم إلى التعيين مع ضبط المسؤولية والإجراءات المتأخرة.</x:v>
      </x:c>
      <x:c r="M7" s="18" t="str">
        <x:v>تابع كل مرشح من التقديم إلى التعيين مع ضبط المسؤولية والإجراءات المتأخرة.</x:v>
      </x:c>
      <x:c r="N7" s="18" t="str">
        <x:v>تابع كل مرشح من التقديم إلى التعيين مع ضبط المسؤولية والإجراءات المتأخرة.</x:v>
      </x:c>
      <x:c r="O7" s="18" t="str">
        <x:v>تابع كل مرشح من التقديم إلى التعيين مع ضبط المسؤولية والإجراءات المتأخرة.</x:v>
      </x:c>
      <x:c r="P7" s="18" t="str">
        <x:v>تابع كل مرشح من التقديم إلى التعيين مع ضبط المسؤولية والإجراءات المتأخرة.</x:v>
      </x:c>
      <x:c r="Q7" s="18" t="str">
        <x:v>تابع كل مرشح من التقديم إلى التعيين مع ضبط المسؤولية والإجراءات المتأخرة.</x:v>
      </x:c>
      <x:c r="R7" s="18" t="str">
        <x:v>تابع كل مرشح من التقديم إلى التعيين مع ضبط المسؤولية والإجراءات المتأخرة.</x:v>
      </x:c>
      <x:c r="S7" s="18" t="str">
        <x:v>تابع كل مرشح من التقديم إلى التعيين مع ضبط المسؤولية والإجراءات المتأخرة.</x:v>
      </x:c>
      <x:c r="T7" s="18" t="str">
        <x:v>تابع كل مرشح من التقديم إلى التعيين مع ضبط المسؤولية والإجراءات المتأخرة.</x:v>
      </x:c>
      <x:c r="U7" s="1"/>
      <x:c r="V7" s="1"/>
      <x:c r="W7" s="1"/>
      <x:c r="X7" s="1"/>
      <x:c r="Y7" s="1"/>
      <x:c r="Z7" s="1"/>
      <x:c r="AA7" s="1"/>
      <x:c r="AB7" s="1"/>
      <x:c r="AC7" s="1"/>
      <x:c r="AD7" s="1"/>
    </x:row>
    <x:row r="8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1"/>
      <x:c r="V8" s="1"/>
      <x:c r="W8" s="1"/>
      <x:c r="X8" s="1"/>
      <x:c r="Y8" s="1"/>
      <x:c r="Z8" s="1"/>
      <x:c r="AA8" s="1"/>
      <x:c r="AB8" s="1"/>
      <x:c r="AC8" s="1"/>
      <x:c r="AD8" s="1"/>
    </x:row>
    <x:row r="9">
      <x:c r="A9" s="2"/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1"/>
      <x:c r="V9" s="1"/>
      <x:c r="W9" s="1"/>
      <x:c r="X9" s="1"/>
      <x:c r="Y9" s="1"/>
      <x:c r="Z9" s="1"/>
      <x:c r="AA9" s="1"/>
      <x:c r="AB9" s="1"/>
      <x:c r="AC9" s="1"/>
      <x:c r="AD9" s="1"/>
    </x:row>
    <x:row r="10">
      <x:c r="A10" s="49" t="str">
        <x:v>معرف المرشح</x:v>
      </x:c>
      <x:c r="B10" s="50" t="str">
        <x:v>اسم المرشح</x:v>
      </x:c>
      <x:c r="C10" s="50" t="str">
        <x:v>الوظيفة</x:v>
      </x:c>
      <x:c r="D10" s="50" t="str">
        <x:v>المصدر</x:v>
      </x:c>
      <x:c r="E10" s="50" t="str">
        <x:v>تاريخ التقديم</x:v>
      </x:c>
      <x:c r="F10" s="50" t="str">
        <x:v>المرحلة</x:v>
      </x:c>
      <x:c r="G10" s="50" t="str">
        <x:v>المسؤول</x:v>
      </x:c>
      <x:c r="H10" s="50" t="str">
        <x:v>البريد</x:v>
      </x:c>
      <x:c r="I10" s="50" t="str">
        <x:v>الهاتف</x:v>
      </x:c>
      <x:c r="J10" s="50" t="str">
        <x:v>توقع الراتب</x:v>
      </x:c>
      <x:c r="K10" s="50" t="str">
        <x:v>آخر نشاط</x:v>
      </x:c>
      <x:c r="L10" s="50" t="str">
        <x:v>الإجراء التالي</x:v>
      </x:c>
      <x:c r="M10" s="50" t="str">
        <x:v>أيام العملية</x:v>
      </x:c>
      <x:c r="N10" s="50" t="str">
        <x:v>التقييم الموزون</x:v>
      </x:c>
      <x:c r="O10" s="50" t="str">
        <x:v>حالة المقابلة</x:v>
      </x:c>
      <x:c r="P10" s="50" t="str">
        <x:v>حالة الإجراء</x:v>
      </x:c>
      <x:c r="Q10" s="50" t="str">
        <x:v>فحص البيانات</x:v>
      </x:c>
      <x:c r="R10" s="51" t="str">
        <x:v>الأولوية</x:v>
      </x:c>
      <x:c r="S10" s="2"/>
      <x:c r="T10" s="2"/>
      <x:c r="U10" s="1"/>
      <x:c r="V10" s="1"/>
      <x:c r="W10" s="1"/>
      <x:c r="X10" s="1"/>
      <x:c r="Y10" s="1"/>
      <x:c r="Z10" s="1"/>
      <x:c r="AA10" s="1"/>
      <x:c r="AB10" s="1"/>
      <x:c r="AC10" s="1"/>
      <x:c r="AD10" s="1"/>
    </x:row>
    <x:row r="11">
      <x:c r="A11" s="35" t="str">
        <x:v>C-001</x:v>
      </x:c>
      <x:c r="B11" s="35" t="str">
        <x:v>Maya Hassan</x:v>
      </x:c>
      <x:c r="C11" s="35" t="str">
        <x:v>منسق عمليات</x:v>
      </x:c>
      <x:c r="D11" s="35" t="str">
        <x:v>ترشيح</x:v>
      </x:c>
      <x:c r="E11" s="37" t="d">
        <x:v>2026-10-01T00:00:00.000Z</x:v>
      </x:c>
      <x:c r="F11" s="35" t="str">
        <x:v>مقابلة</x:v>
      </x:c>
      <x:c r="G11" s="35" t="str">
        <x:v>عائشة خان</x:v>
      </x:c>
      <x:c r="H11" s="35" t="str">
        <x:v>maya.hassan@example.com</x:v>
      </x:c>
      <x:c r="I11" s="35" t="str">
        <x:v>+971 50 000 1001</x:v>
      </x:c>
      <x:c r="J11" s="38" t="n">
        <x:v>198000</x:v>
      </x:c>
      <x:c r="K11" s="37" t="d">
        <x:v>2026-10-20T00:00:00.000Z</x:v>
      </x:c>
      <x:c r="L11" s="37" t="d">
        <x:v>2026-10-29T00:00:00.000Z</x:v>
      </x:c>
      <x:c r="M11" s="97" t="n">
        <x:f>IF(A11="","",MAX(0,'الإعداد'!$D$11-E11))</x:f>
        <x:v>27</x:v>
      </x:c>
      <x:c r="N11" s="99" t="n">
        <x:f>IF(A11="","",IFERROR(INDEX('التقييمات'!$I$11:$I$60,MATCH(A11,'التقييمات'!$A$11:$A$60,0)),""))</x:f>
        <x:v>82.8</x:v>
      </x:c>
      <x:c r="O11" s="95" t="str">
        <x:f>IF(A11="","",IF(COUNTIFS('المقابلات'!$B$11:$B$90,A11,'المقابلات'!$H$11:$H$90,"مجدولة")&gt;0,"مجدولة",IF(COUNTIFS('المقابلات'!$B$11:$B$90,A11,'المقابلات'!$H$11:$H$90,"مكتملة")&gt;0,"مكتملة","لا يوجد")))</x:f>
        <x:v>مجدولة</x:v>
      </x:c>
      <x:c r="P11" s="95" t="str">
        <x:f>IF(A11="","",IF(OR(F11="تم التعيين",F11="مرفوض",F11="منسحب"),"مغلق",IF(L11="","الإجراء التالي مفقود",IF(L11&lt;'الإعداد'!$D$11,"متأخر",IF(L11&lt;='الإعداد'!$D$11+'الإعداد'!$D$13,"قريب","ضمن الخطة")))))</x:f>
        <x:v>قريب</x:v>
      </x:c>
      <x:c r="Q11" s="95" t="str">
        <x:f>IF(A11="","",IF(OR(B11="",C11="",E11="",F11="",G11="",H11="",ISERROR(SEARCH("@",H11)),COUNTIF($A$11:$A$60,A11)&gt;1),"خطأ","سليم"))</x:f>
        <x:v>سليم</x:v>
      </x:c>
      <x:c r="R11" s="101" t="n">
        <x:f>IF(A11="",9999,IF(Q11="خطأ",ROW()-10,IF(P11="متأخر",100+ROW()-10,IF(P11="الإجراء التالي مفقود",200+ROW()-10,IF(P11="قريب",300+ROW()-10,IF(O11="مجدولة",400+ROW()-10,9999))))))</x:f>
        <x:v>301</x:v>
      </x:c>
      <x:c r="S11" s="2"/>
      <x:c r="T11" s="2"/>
      <x:c r="U11" s="1"/>
      <x:c r="V11" s="1"/>
      <x:c r="W11" s="1"/>
      <x:c r="X11" s="1"/>
      <x:c r="Y11" s="1"/>
      <x:c r="Z11" s="1"/>
      <x:c r="AA11" s="1" t="str">
        <x:v>منسق عمليات</x:v>
      </x:c>
      <x:c r="AB11" s="1" t="str">
        <x:v>ترشيح</x:v>
      </x:c>
      <x:c r="AC11" s="1" t="str">
        <x:v>تقديم</x:v>
      </x:c>
      <x:c r="AD11" s="1" t="str">
        <x:v>عائشة خان</x:v>
      </x:c>
    </x:row>
    <x:row r="12">
      <x:c r="A12" s="35" t="str">
        <x:v>C-002</x:v>
      </x:c>
      <x:c r="B12" s="35" t="str">
        <x:v>Daniel Ruiz</x:v>
      </x:c>
      <x:c r="C12" s="35" t="str">
        <x:v>تنفيذي مبيعات</x:v>
      </x:c>
      <x:c r="D12" s="35" t="str">
        <x:v>لينكدإن</x:v>
      </x:c>
      <x:c r="E12" s="37" t="d">
        <x:v>2026-10-05T00:00:00.000Z</x:v>
      </x:c>
      <x:c r="F12" s="35" t="str">
        <x:v>فرز أولي</x:v>
      </x:c>
      <x:c r="G12" s="35" t="str">
        <x:v>عمر صالح</x:v>
      </x:c>
      <x:c r="H12" s="35" t="str">
        <x:v>daniel.ruiz@example.com</x:v>
      </x:c>
      <x:c r="I12" s="35" t="str">
        <x:v>+34 600 000 102</x:v>
      </x:c>
      <x:c r="J12" s="38" t="n">
        <x:v>182000</x:v>
      </x:c>
      <x:c r="K12" s="37" t="d">
        <x:v>2026-10-24T00:00:00.000Z</x:v>
      </x:c>
      <x:c r="L12" s="37" t="d">
        <x:v>2026-10-28T00:00:00.000Z</x:v>
      </x:c>
      <x:c r="M12" s="97" t="n">
        <x:f>IF(A12="","",MAX(0,'الإعداد'!$D$11-E12))</x:f>
        <x:v>23</x:v>
      </x:c>
      <x:c r="N12" s="99" t="n">
        <x:f>IF(A12="","",IFERROR(INDEX('التقييمات'!$I$11:$I$60,MATCH(A12,'التقييمات'!$A$11:$A$60,0)),""))</x:f>
        <x:v>73.8</x:v>
      </x:c>
      <x:c r="O12" s="95" t="str">
        <x:f>IF(A12="","",IF(COUNTIFS('المقابلات'!$B$11:$B$90,A12,'المقابلات'!$H$11:$H$90,"مجدولة")&gt;0,"مجدولة",IF(COUNTIFS('المقابلات'!$B$11:$B$90,A12,'المقابلات'!$H$11:$H$90,"مكتملة")&gt;0,"مكتملة","لا يوجد")))</x:f>
        <x:v>مكتملة</x:v>
      </x:c>
      <x:c r="P12" s="95" t="str">
        <x:f>IF(A12="","",IF(OR(F12="تم التعيين",F12="مرفوض",F12="منسحب"),"مغلق",IF(L12="","الإجراء التالي مفقود",IF(L12&lt;'الإعداد'!$D$11,"متأخر",IF(L12&lt;='الإعداد'!$D$11+'الإعداد'!$D$13,"قريب","ضمن الخطة")))))</x:f>
        <x:v>قريب</x:v>
      </x:c>
      <x:c r="Q12" s="95" t="str">
        <x:f>IF(A12="","",IF(OR(B12="",C12="",E12="",F12="",G12="",H12="",ISERROR(SEARCH("@",H12)),COUNTIF($A$11:$A$60,A12)&gt;1),"خطأ","سليم"))</x:f>
        <x:v>سليم</x:v>
      </x:c>
      <x:c r="R12" s="101" t="n">
        <x:f>IF(A12="",9999,IF(Q12="خطأ",ROW()-10,IF(P12="متأخر",100+ROW()-10,IF(P12="الإجراء التالي مفقود",200+ROW()-10,IF(P12="قريب",300+ROW()-10,IF(O12="مجدولة",400+ROW()-10,9999))))))</x:f>
        <x:v>302</x:v>
      </x:c>
      <x:c r="S12" s="2"/>
      <x:c r="T12" s="2"/>
      <x:c r="U12" s="1"/>
      <x:c r="V12" s="1"/>
      <x:c r="W12" s="1"/>
      <x:c r="X12" s="1"/>
      <x:c r="Y12" s="1"/>
      <x:c r="Z12" s="1"/>
      <x:c r="AA12" s="1" t="str">
        <x:v>تنفيذي مبيعات</x:v>
      </x:c>
      <x:c r="AB12" s="1" t="str">
        <x:v>لينكدإن</x:v>
      </x:c>
      <x:c r="AC12" s="1" t="str">
        <x:v>فرز أولي</x:v>
      </x:c>
      <x:c r="AD12" s="1" t="str">
        <x:v>عمر صالح</x:v>
      </x:c>
    </x:row>
    <x:row r="13">
      <x:c r="A13" s="35" t="str">
        <x:v>C-003</x:v>
      </x:c>
      <x:c r="B13" s="35" t="str">
        <x:v>Sofia Kim</x:v>
      </x:c>
      <x:c r="C13" s="35" t="str">
        <x:v>محلل مالي</x:v>
      </x:c>
      <x:c r="D13" s="35" t="str">
        <x:v>موقع وظائف</x:v>
      </x:c>
      <x:c r="E13" s="37" t="d">
        <x:v>2026-09-20T00:00:00.000Z</x:v>
      </x:c>
      <x:c r="F13" s="35" t="str">
        <x:v>مراجعة نهائية</x:v>
      </x:c>
      <x:c r="G13" s="35" t="str">
        <x:v>ليلى مورغان</x:v>
      </x:c>
      <x:c r="H13" s="35" t="str">
        <x:v>sofia.kim@example.com</x:v>
      </x:c>
      <x:c r="I13" s="35" t="str">
        <x:v>+1 555 0103</x:v>
      </x:c>
      <x:c r="J13" s="38" t="n">
        <x:v>235000</x:v>
      </x:c>
      <x:c r="K13" s="37" t="d">
        <x:v>2026-10-25T00:00:00.000Z</x:v>
      </x:c>
      <x:c r="L13" s="37" t="d">
        <x:v>2026-10-30T00:00:00.000Z</x:v>
      </x:c>
      <x:c r="M13" s="97" t="n">
        <x:f>IF(A13="","",MAX(0,'الإعداد'!$D$11-E13))</x:f>
        <x:v>38</x:v>
      </x:c>
      <x:c r="N13" s="99" t="n">
        <x:f>IF(A13="","",IFERROR(INDEX('التقييمات'!$I$11:$I$60,MATCH(A13,'التقييمات'!$A$11:$A$60,0)),""))</x:f>
        <x:v>88.95</x:v>
      </x:c>
      <x:c r="O13" s="95" t="str">
        <x:f>IF(A13="","",IF(COUNTIFS('المقابلات'!$B$11:$B$90,A13,'المقابلات'!$H$11:$H$90,"مجدولة")&gt;0,"مجدولة",IF(COUNTIFS('المقابلات'!$B$11:$B$90,A13,'المقابلات'!$H$11:$H$90,"مكتملة")&gt;0,"مكتملة","لا يوجد")))</x:f>
        <x:v>مجدولة</x:v>
      </x:c>
      <x:c r="P13" s="95" t="str">
        <x:f>IF(A13="","",IF(OR(F13="تم التعيين",F13="مرفوض",F13="منسحب"),"مغلق",IF(L13="","الإجراء التالي مفقود",IF(L13&lt;'الإعداد'!$D$11,"متأخر",IF(L13&lt;='الإعداد'!$D$11+'الإعداد'!$D$13,"قريب","ضمن الخطة")))))</x:f>
        <x:v>قريب</x:v>
      </x:c>
      <x:c r="Q13" s="95" t="str">
        <x:f>IF(A13="","",IF(OR(B13="",C13="",E13="",F13="",G13="",H13="",ISERROR(SEARCH("@",H13)),COUNTIF($A$11:$A$60,A13)&gt;1),"خطأ","سليم"))</x:f>
        <x:v>سليم</x:v>
      </x:c>
      <x:c r="R13" s="101" t="n">
        <x:f>IF(A13="",9999,IF(Q13="خطأ",ROW()-10,IF(P13="متأخر",100+ROW()-10,IF(P13="الإجراء التالي مفقود",200+ROW()-10,IF(P13="قريب",300+ROW()-10,IF(O13="مجدولة",400+ROW()-10,9999))))))</x:f>
        <x:v>303</x:v>
      </x:c>
      <x:c r="S13" s="2"/>
      <x:c r="T13" s="2"/>
      <x:c r="U13" s="1"/>
      <x:c r="V13" s="1"/>
      <x:c r="W13" s="1"/>
      <x:c r="X13" s="1"/>
      <x:c r="Y13" s="1"/>
      <x:c r="Z13" s="1"/>
      <x:c r="AA13" s="1" t="str">
        <x:v>محلل مالي</x:v>
      </x:c>
      <x:c r="AB13" s="1" t="str">
        <x:v>موقع وظائف</x:v>
      </x:c>
      <x:c r="AC13" s="1" t="str">
        <x:v>مقابلة</x:v>
      </x:c>
      <x:c r="AD13" s="1" t="str">
        <x:v>ليلى مورغان</x:v>
      </x:c>
    </x:row>
    <x:row r="14">
      <x:c r="A14" s="35" t="str">
        <x:v>C-004</x:v>
      </x:c>
      <x:c r="B14" s="35" t="str">
        <x:v>Amir Patel</x:v>
      </x:c>
      <x:c r="C14" s="35" t="str">
        <x:v>أخصائي تسويق</x:v>
      </x:c>
      <x:c r="D14" s="35" t="str">
        <x:v>صفحة التوظيف</x:v>
      </x:c>
      <x:c r="E14" s="37" t="d">
        <x:v>2026-10-10T00:00:00.000Z</x:v>
      </x:c>
      <x:c r="F14" s="35" t="str">
        <x:v>عرض</x:v>
      </x:c>
      <x:c r="G14" s="35" t="str">
        <x:v>نورا سيلفا</x:v>
      </x:c>
      <x:c r="H14" s="35" t="str">
        <x:v>amir.patel@example.com</x:v>
      </x:c>
      <x:c r="I14" s="35" t="str">
        <x:v>+971 50 000 1004</x:v>
      </x:c>
      <x:c r="J14" s="38" t="n">
        <x:v>205000</x:v>
      </x:c>
      <x:c r="K14" s="37" t="d">
        <x:v>2026-10-27T00:00:00.000Z</x:v>
      </x:c>
      <x:c r="L14" s="37" t="d">
        <x:v>2026-11-01T00:00:00.000Z</x:v>
      </x:c>
      <x:c r="M14" s="97" t="n">
        <x:f>IF(A14="","",MAX(0,'الإعداد'!$D$11-E14))</x:f>
        <x:v>18</x:v>
      </x:c>
      <x:c r="N14" s="99" t="n">
        <x:f>IF(A14="","",IFERROR(INDEX('التقييمات'!$I$11:$I$60,MATCH(A14,'التقييمات'!$A$11:$A$60,0)),""))</x:f>
        <x:v>80.89999999999999</x:v>
      </x:c>
      <x:c r="O14" s="95" t="str">
        <x:f>IF(A14="","",IF(COUNTIFS('المقابلات'!$B$11:$B$90,A14,'المقابلات'!$H$11:$H$90,"مجدولة")&gt;0,"مجدولة",IF(COUNTIFS('المقابلات'!$B$11:$B$90,A14,'المقابلات'!$H$11:$H$90,"مكتملة")&gt;0,"مكتملة","لا يوجد")))</x:f>
        <x:v>مكتملة</x:v>
      </x:c>
      <x:c r="P14" s="95" t="str">
        <x:f>IF(A14="","",IF(OR(F14="تم التعيين",F14="مرفوض",F14="منسحب"),"مغلق",IF(L14="","الإجراء التالي مفقود",IF(L14&lt;'الإعداد'!$D$11,"متأخر",IF(L14&lt;='الإعداد'!$D$11+'الإعداد'!$D$13,"قريب","ضمن الخطة")))))</x:f>
        <x:v>قريب</x:v>
      </x:c>
      <x:c r="Q14" s="95" t="str">
        <x:f>IF(A14="","",IF(OR(B14="",C14="",E14="",F14="",G14="",H14="",ISERROR(SEARCH("@",H14)),COUNTIF($A$11:$A$60,A14)&gt;1),"خطأ","سليم"))</x:f>
        <x:v>سليم</x:v>
      </x:c>
      <x:c r="R14" s="101" t="n">
        <x:f>IF(A14="",9999,IF(Q14="خطأ",ROW()-10,IF(P14="متأخر",100+ROW()-10,IF(P14="الإجراء التالي مفقود",200+ROW()-10,IF(P14="قريب",300+ROW()-10,IF(O14="مجدولة",400+ROW()-10,9999))))))</x:f>
        <x:v>304</x:v>
      </x:c>
      <x:c r="S14" s="2"/>
      <x:c r="T14" s="2"/>
      <x:c r="U14" s="1"/>
      <x:c r="V14" s="1"/>
      <x:c r="W14" s="1"/>
      <x:c r="X14" s="1"/>
      <x:c r="Y14" s="1"/>
      <x:c r="Z14" s="1"/>
      <x:c r="AA14" s="1" t="str">
        <x:v>أخصائي تسويق</x:v>
      </x:c>
      <x:c r="AB14" s="1" t="str">
        <x:v>صفحة التوظيف</x:v>
      </x:c>
      <x:c r="AC14" s="1" t="str">
        <x:v>مراجعة نهائية</x:v>
      </x:c>
      <x:c r="AD14" s="1" t="str">
        <x:v>نورا سيلفا</x:v>
      </x:c>
    </x:row>
    <x:row r="15">
      <x:c r="A15" s="35" t="str">
        <x:v>C-005</x:v>
      </x:c>
      <x:c r="B15" s="35" t="str">
        <x:v>Elena García</x:v>
      </x:c>
      <x:c r="C15" s="35" t="str">
        <x:v>مسؤول نجاح العملاء</x:v>
      </x:c>
      <x:c r="D15" s="35" t="str">
        <x:v>ترشيح</x:v>
      </x:c>
      <x:c r="E15" s="37" t="d">
        <x:v>2026-09-15T00:00:00.000Z</x:v>
      </x:c>
      <x:c r="F15" s="35" t="str">
        <x:v>تم التعيين</x:v>
      </x:c>
      <x:c r="G15" s="35" t="str">
        <x:v>نورا سيلفا</x:v>
      </x:c>
      <x:c r="H15" s="35" t="str">
        <x:v>elena.garcia@example.com</x:v>
      </x:c>
      <x:c r="I15" s="35" t="str">
        <x:v>+34 600 000 105</x:v>
      </x:c>
      <x:c r="J15" s="38" t="n">
        <x:v>228000</x:v>
      </x:c>
      <x:c r="K15" s="37" t="d">
        <x:v>2026-10-24T00:00:00.000Z</x:v>
      </x:c>
      <x:c r="L15" s="37"/>
      <x:c r="M15" s="97" t="n">
        <x:f>IF(A15="","",MAX(0,'الإعداد'!$D$11-E15))</x:f>
        <x:v>43</x:v>
      </x:c>
      <x:c r="N15" s="99" t="n">
        <x:f>IF(A15="","",IFERROR(INDEX('التقييمات'!$I$11:$I$60,MATCH(A15,'التقييمات'!$A$11:$A$60,0)),""))</x:f>
        <x:v>88.89999999999999</x:v>
      </x:c>
      <x:c r="O15" s="95" t="str">
        <x:f>IF(A15="","",IF(COUNTIFS('المقابلات'!$B$11:$B$90,A15,'المقابلات'!$H$11:$H$90,"مجدولة")&gt;0,"مجدولة",IF(COUNTIFS('المقابلات'!$B$11:$B$90,A15,'المقابلات'!$H$11:$H$90,"مكتملة")&gt;0,"مكتملة","لا يوجد")))</x:f>
        <x:v>لا يوجد</x:v>
      </x:c>
      <x:c r="P15" s="95" t="str">
        <x:f>IF(A15="","",IF(OR(F15="تم التعيين",F15="مرفوض",F15="منسحب"),"مغلق",IF(L15="","الإجراء التالي مفقود",IF(L15&lt;'الإعداد'!$D$11,"متأخر",IF(L15&lt;='الإعداد'!$D$11+'الإعداد'!$D$13,"قريب","ضمن الخطة")))))</x:f>
        <x:v>مغلق</x:v>
      </x:c>
      <x:c r="Q15" s="95" t="str">
        <x:f>IF(A15="","",IF(OR(B15="",C15="",E15="",F15="",G15="",H15="",ISERROR(SEARCH("@",H15)),COUNTIF($A$11:$A$60,A15)&gt;1),"خطأ","سليم"))</x:f>
        <x:v>سليم</x:v>
      </x:c>
      <x:c r="R15" s="101" t="n">
        <x:f>IF(A15="",9999,IF(Q15="خطأ",ROW()-10,IF(P15="متأخر",100+ROW()-10,IF(P15="الإجراء التالي مفقود",200+ROW()-10,IF(P15="قريب",300+ROW()-10,IF(O15="مجدولة",400+ROW()-10,9999))))))</x:f>
        <x:v>9999</x:v>
      </x:c>
      <x:c r="S15" s="2"/>
      <x:c r="T15" s="2"/>
      <x:c r="U15" s="1"/>
      <x:c r="V15" s="1"/>
      <x:c r="W15" s="1"/>
      <x:c r="X15" s="1"/>
      <x:c r="Y15" s="1"/>
      <x:c r="Z15" s="1"/>
      <x:c r="AA15" s="1" t="str">
        <x:v>مسؤول نجاح العملاء</x:v>
      </x:c>
      <x:c r="AB15" s="1" t="str">
        <x:v>وكالة</x:v>
      </x:c>
      <x:c r="AC15" s="1" t="str">
        <x:v>عرض</x:v>
      </x:c>
      <x:c r="AD15" s="1"/>
    </x:row>
    <x:row r="16">
      <x:c r="A16" s="35" t="str">
        <x:v>C-006</x:v>
      </x:c>
      <x:c r="B16" s="35" t="str">
        <x:v>Lucas Martin</x:v>
      </x:c>
      <x:c r="C16" s="35" t="str">
        <x:v>منسق عمليات</x:v>
      </x:c>
      <x:c r="D16" s="35" t="str">
        <x:v>وكالة</x:v>
      </x:c>
      <x:c r="E16" s="37" t="d">
        <x:v>2026-09-28T00:00:00.000Z</x:v>
      </x:c>
      <x:c r="F16" s="35" t="str">
        <x:v>مرفوض</x:v>
      </x:c>
      <x:c r="G16" s="35" t="str">
        <x:v>عائشة خان</x:v>
      </x:c>
      <x:c r="H16" s="35" t="str">
        <x:v>lucas.martin@example.com</x:v>
      </x:c>
      <x:c r="I16" s="35" t="str">
        <x:v>+1 555 0106</x:v>
      </x:c>
      <x:c r="J16" s="38" t="n">
        <x:v>192000</x:v>
      </x:c>
      <x:c r="K16" s="37" t="d">
        <x:v>2026-10-18T00:00:00.000Z</x:v>
      </x:c>
      <x:c r="L16" s="37"/>
      <x:c r="M16" s="97" t="n">
        <x:f>IF(A16="","",MAX(0,'الإعداد'!$D$11-E16))</x:f>
        <x:v>30</x:v>
      </x:c>
      <x:c r="N16" s="99" t="str">
        <x:f>IF(A16="","",IFERROR(INDEX('التقييمات'!$I$11:$I$60,MATCH(A16,'التقييمات'!$A$11:$A$60,0)),""))</x:f>
      </x:c>
      <x:c r="O16" s="95" t="str">
        <x:f>IF(A16="","",IF(COUNTIFS('المقابلات'!$B$11:$B$90,A16,'المقابلات'!$H$11:$H$90,"مجدولة")&gt;0,"مجدولة",IF(COUNTIFS('المقابلات'!$B$11:$B$90,A16,'المقابلات'!$H$11:$H$90,"مكتملة")&gt;0,"مكتملة","لا يوجد")))</x:f>
        <x:v>لا يوجد</x:v>
      </x:c>
      <x:c r="P16" s="95" t="str">
        <x:f>IF(A16="","",IF(OR(F16="تم التعيين",F16="مرفوض",F16="منسحب"),"مغلق",IF(L16="","الإجراء التالي مفقود",IF(L16&lt;'الإعداد'!$D$11,"متأخر",IF(L16&lt;='الإعداد'!$D$11+'الإعداد'!$D$13,"قريب","ضمن الخطة")))))</x:f>
        <x:v>مغلق</x:v>
      </x:c>
      <x:c r="Q16" s="95" t="str">
        <x:f>IF(A16="","",IF(OR(B16="",C16="",E16="",F16="",G16="",H16="",ISERROR(SEARCH("@",H16)),COUNTIF($A$11:$A$60,A16)&gt;1),"خطأ","سليم"))</x:f>
        <x:v>سليم</x:v>
      </x:c>
      <x:c r="R16" s="101" t="n">
        <x:f>IF(A16="",9999,IF(Q16="خطأ",ROW()-10,IF(P16="متأخر",100+ROW()-10,IF(P16="الإجراء التالي مفقود",200+ROW()-10,IF(P16="قريب",300+ROW()-10,IF(O16="مجدولة",400+ROW()-10,9999))))))</x:f>
        <x:v>9999</x:v>
      </x:c>
      <x:c r="S16" s="2"/>
      <x:c r="T16" s="2"/>
      <x:c r="U16" s="1"/>
      <x:c r="V16" s="1"/>
      <x:c r="W16" s="1"/>
      <x:c r="X16" s="1"/>
      <x:c r="Y16" s="1"/>
      <x:c r="Z16" s="1"/>
      <x:c r="AA16" s="1"/>
      <x:c r="AB16" s="1"/>
      <x:c r="AC16" s="1" t="str">
        <x:v>تم التعيين</x:v>
      </x:c>
      <x:c r="AD16" s="1"/>
    </x:row>
    <x:row r="17">
      <x:c r="A17" s="35" t="str">
        <x:v>C-007</x:v>
      </x:c>
      <x:c r="B17" s="35" t="str">
        <x:v>Noor Al Mansoori</x:v>
      </x:c>
      <x:c r="C17" s="35" t="str">
        <x:v>تنفيذي مبيعات</x:v>
      </x:c>
      <x:c r="D17" s="35" t="str">
        <x:v>ترشيح</x:v>
      </x:c>
      <x:c r="E17" s="37" t="d">
        <x:v>2026-10-12T00:00:00.000Z</x:v>
      </x:c>
      <x:c r="F17" s="35" t="str">
        <x:v>مقابلة</x:v>
      </x:c>
      <x:c r="G17" s="35" t="str">
        <x:v>عمر صالح</x:v>
      </x:c>
      <x:c r="H17" s="35" t="str">
        <x:v>noor.mansoori@example.com</x:v>
      </x:c>
      <x:c r="I17" s="35" t="str">
        <x:v>+971 50 000 1007</x:v>
      </x:c>
      <x:c r="J17" s="38" t="n">
        <x:v>186000</x:v>
      </x:c>
      <x:c r="K17" s="37" t="d">
        <x:v>2026-10-26T00:00:00.000Z</x:v>
      </x:c>
      <x:c r="L17" s="37" t="d">
        <x:v>2026-10-27T00:00:00.000Z</x:v>
      </x:c>
      <x:c r="M17" s="97" t="n">
        <x:f>IF(A17="","",MAX(0,'الإعداد'!$D$11-E17))</x:f>
        <x:v>16</x:v>
      </x:c>
      <x:c r="N17" s="99" t="n">
        <x:f>IF(A17="","",IFERROR(INDEX('التقييمات'!$I$11:$I$60,MATCH(A17,'التقييمات'!$A$11:$A$60,0)),""))</x:f>
        <x:v>78.9</x:v>
      </x:c>
      <x:c r="O17" s="95" t="str">
        <x:f>IF(A17="","",IF(COUNTIFS('المقابلات'!$B$11:$B$90,A17,'المقابلات'!$H$11:$H$90,"مجدولة")&gt;0,"مجدولة",IF(COUNTIFS('المقابلات'!$B$11:$B$90,A17,'المقابلات'!$H$11:$H$90,"مكتملة")&gt;0,"مكتملة","لا يوجد")))</x:f>
        <x:v>مكتملة</x:v>
      </x:c>
      <x:c r="P17" s="95" t="str">
        <x:f>IF(A17="","",IF(OR(F17="تم التعيين",F17="مرفوض",F17="منسحب"),"مغلق",IF(L17="","الإجراء التالي مفقود",IF(L17&lt;'الإعداد'!$D$11,"متأخر",IF(L17&lt;='الإعداد'!$D$11+'الإعداد'!$D$13,"قريب","ضمن الخطة")))))</x:f>
        <x:v>متأخر</x:v>
      </x:c>
      <x:c r="Q17" s="95" t="str">
        <x:f>IF(A17="","",IF(OR(B17="",C17="",E17="",F17="",G17="",H17="",ISERROR(SEARCH("@",H17)),COUNTIF($A$11:$A$60,A17)&gt;1),"خطأ","سليم"))</x:f>
        <x:v>سليم</x:v>
      </x:c>
      <x:c r="R17" s="101" t="n">
        <x:f>IF(A17="",9999,IF(Q17="خطأ",ROW()-10,IF(P17="متأخر",100+ROW()-10,IF(P17="الإجراء التالي مفقود",200+ROW()-10,IF(P17="قريب",300+ROW()-10,IF(O17="مجدولة",400+ROW()-10,9999))))))</x:f>
        <x:v>107</x:v>
      </x:c>
      <x:c r="S17" s="2"/>
      <x:c r="T17" s="2"/>
      <x:c r="U17" s="1"/>
      <x:c r="V17" s="1"/>
      <x:c r="W17" s="1"/>
      <x:c r="X17" s="1"/>
      <x:c r="Y17" s="1"/>
      <x:c r="Z17" s="1"/>
      <x:c r="AA17" s="1"/>
      <x:c r="AB17" s="1"/>
      <x:c r="AC17" s="1" t="str">
        <x:v>مرفوض</x:v>
      </x:c>
      <x:c r="AD17" s="1"/>
    </x:row>
    <x:row r="18">
      <x:c r="A18" s="35" t="str">
        <x:v>C-008</x:v>
      </x:c>
      <x:c r="B18" s="35" t="str">
        <x:v>Emma Chen</x:v>
      </x:c>
      <x:c r="C18" s="35" t="str">
        <x:v>محلل مالي</x:v>
      </x:c>
      <x:c r="D18" s="35" t="str">
        <x:v>لينكدإن</x:v>
      </x:c>
      <x:c r="E18" s="37" t="d">
        <x:v>2026-10-18T00:00:00.000Z</x:v>
      </x:c>
      <x:c r="F18" s="35" t="str">
        <x:v>تقديم</x:v>
      </x:c>
      <x:c r="G18" s="35" t="str">
        <x:v>ليلى مورغان</x:v>
      </x:c>
      <x:c r="H18" s="35" t="str">
        <x:v>emma.chen@example.com</x:v>
      </x:c>
      <x:c r="I18" s="35" t="str">
        <x:v>+1 555 0108</x:v>
      </x:c>
      <x:c r="J18" s="38" t="n">
        <x:v>220000</x:v>
      </x:c>
      <x:c r="K18" s="37" t="d">
        <x:v>2026-10-18T00:00:00.000Z</x:v>
      </x:c>
      <x:c r="L18" s="37" t="d">
        <x:v>2026-10-29T00:00:00.000Z</x:v>
      </x:c>
      <x:c r="M18" s="97" t="n">
        <x:f>IF(A18="","",MAX(0,'الإعداد'!$D$11-E18))</x:f>
        <x:v>10</x:v>
      </x:c>
      <x:c r="N18" s="99" t="str">
        <x:f>IF(A18="","",IFERROR(INDEX('التقييمات'!$I$11:$I$60,MATCH(A18,'التقييمات'!$A$11:$A$60,0)),""))</x:f>
      </x:c>
      <x:c r="O18" s="95" t="str">
        <x:f>IF(A18="","",IF(COUNTIFS('المقابلات'!$B$11:$B$90,A18,'المقابلات'!$H$11:$H$90,"مجدولة")&gt;0,"مجدولة",IF(COUNTIFS('المقابلات'!$B$11:$B$90,A18,'المقابلات'!$H$11:$H$90,"مكتملة")&gt;0,"مكتملة","لا يوجد")))</x:f>
        <x:v>مجدولة</x:v>
      </x:c>
      <x:c r="P18" s="95" t="str">
        <x:f>IF(A18="","",IF(OR(F18="تم التعيين",F18="مرفوض",F18="منسحب"),"مغلق",IF(L18="","الإجراء التالي مفقود",IF(L18&lt;'الإعداد'!$D$11,"متأخر",IF(L18&lt;='الإعداد'!$D$11+'الإعداد'!$D$13,"قريب","ضمن الخطة")))))</x:f>
        <x:v>قريب</x:v>
      </x:c>
      <x:c r="Q18" s="95" t="str">
        <x:f>IF(A18="","",IF(OR(B18="",C18="",E18="",F18="",G18="",H18="",ISERROR(SEARCH("@",H18)),COUNTIF($A$11:$A$60,A18)&gt;1),"خطأ","سليم"))</x:f>
        <x:v>سليم</x:v>
      </x:c>
      <x:c r="R18" s="101" t="n">
        <x:f>IF(A18="",9999,IF(Q18="خطأ",ROW()-10,IF(P18="متأخر",100+ROW()-10,IF(P18="الإجراء التالي مفقود",200+ROW()-10,IF(P18="قريب",300+ROW()-10,IF(O18="مجدولة",400+ROW()-10,9999))))))</x:f>
        <x:v>308</x:v>
      </x:c>
      <x:c r="S18" s="2"/>
      <x:c r="T18" s="2"/>
      <x:c r="U18" s="1"/>
      <x:c r="V18" s="1"/>
      <x:c r="W18" s="1"/>
      <x:c r="X18" s="1"/>
      <x:c r="Y18" s="1"/>
      <x:c r="Z18" s="1"/>
      <x:c r="AA18" s="1"/>
      <x:c r="AB18" s="1"/>
      <x:c r="AC18" s="1" t="str">
        <x:v>منسحب</x:v>
      </x:c>
      <x:c r="AD18" s="1"/>
    </x:row>
    <x:row r="19">
      <x:c r="A19" s="35" t="str">
        <x:v>C-009</x:v>
      </x:c>
      <x:c r="B19" s="35" t="str">
        <x:v>Karim Haddad</x:v>
      </x:c>
      <x:c r="C19" s="35" t="str">
        <x:v>أخصائي تسويق</x:v>
      </x:c>
      <x:c r="D19" s="35" t="str">
        <x:v>موقع وظائف</x:v>
      </x:c>
      <x:c r="E19" s="37" t="d">
        <x:v>2026-10-03T00:00:00.000Z</x:v>
      </x:c>
      <x:c r="F19" s="35" t="str">
        <x:v>منسحب</x:v>
      </x:c>
      <x:c r="G19" s="35" t="str">
        <x:v>نورا سيلفا</x:v>
      </x:c>
      <x:c r="H19" s="35" t="str">
        <x:v>karim.haddad@example.com</x:v>
      </x:c>
      <x:c r="I19" s="35" t="str">
        <x:v>+971 50 000 1009</x:v>
      </x:c>
      <x:c r="J19" s="38" t="n">
        <x:v>201000</x:v>
      </x:c>
      <x:c r="K19" s="37" t="d">
        <x:v>2026-10-15T00:00:00.000Z</x:v>
      </x:c>
      <x:c r="L19" s="37"/>
      <x:c r="M19" s="97" t="n">
        <x:f>IF(A19="","",MAX(0,'الإعداد'!$D$11-E19))</x:f>
        <x:v>25</x:v>
      </x:c>
      <x:c r="N19" s="99" t="str">
        <x:f>IF(A19="","",IFERROR(INDEX('التقييمات'!$I$11:$I$60,MATCH(A19,'التقييمات'!$A$11:$A$60,0)),""))</x:f>
      </x:c>
      <x:c r="O19" s="95" t="str">
        <x:f>IF(A19="","",IF(COUNTIFS('المقابلات'!$B$11:$B$90,A19,'المقابلات'!$H$11:$H$90,"مجدولة")&gt;0,"مجدولة",IF(COUNTIFS('المقابلات'!$B$11:$B$90,A19,'المقابلات'!$H$11:$H$90,"مكتملة")&gt;0,"مكتملة","لا يوجد")))</x:f>
        <x:v>لا يوجد</x:v>
      </x:c>
      <x:c r="P19" s="95" t="str">
        <x:f>IF(A19="","",IF(OR(F19="تم التعيين",F19="مرفوض",F19="منسحب"),"مغلق",IF(L19="","الإجراء التالي مفقود",IF(L19&lt;'الإعداد'!$D$11,"متأخر",IF(L19&lt;='الإعداد'!$D$11+'الإعداد'!$D$13,"قريب","ضمن الخطة")))))</x:f>
        <x:v>مغلق</x:v>
      </x:c>
      <x:c r="Q19" s="95" t="str">
        <x:f>IF(A19="","",IF(OR(B19="",C19="",E19="",F19="",G19="",H19="",ISERROR(SEARCH("@",H19)),COUNTIF($A$11:$A$60,A19)&gt;1),"خطأ","سليم"))</x:f>
        <x:v>سليم</x:v>
      </x:c>
      <x:c r="R19" s="101" t="n">
        <x:f>IF(A19="",9999,IF(Q19="خطأ",ROW()-10,IF(P19="متأخر",100+ROW()-10,IF(P19="الإجراء التالي مفقود",200+ROW()-10,IF(P19="قريب",300+ROW()-10,IF(O19="مجدولة",400+ROW()-10,9999))))))</x:f>
        <x:v>9999</x:v>
      </x:c>
      <x:c r="S19" s="2"/>
      <x:c r="T19" s="2"/>
      <x:c r="U19" s="1"/>
      <x:c r="V19" s="1"/>
      <x:c r="W19" s="1"/>
      <x:c r="X19" s="1"/>
      <x:c r="Y19" s="1"/>
      <x:c r="Z19" s="1"/>
      <x:c r="AA19" s="1"/>
      <x:c r="AB19" s="1"/>
      <x:c r="AC19" s="1"/>
      <x:c r="AD19" s="1"/>
    </x:row>
    <x:row r="20">
      <x:c r="A20" s="35" t="str">
        <x:v>C-010</x:v>
      </x:c>
      <x:c r="B20" s="35" t="str">
        <x:v>Lucía Torres</x:v>
      </x:c>
      <x:c r="C20" s="35" t="str">
        <x:v>مسؤول نجاح العملاء</x:v>
      </x:c>
      <x:c r="D20" s="35" t="str">
        <x:v>لينكدإن</x:v>
      </x:c>
      <x:c r="E20" s="37" t="d">
        <x:v>2026-10-16T00:00:00.000Z</x:v>
      </x:c>
      <x:c r="F20" s="35" t="str">
        <x:v>فرز أولي</x:v>
      </x:c>
      <x:c r="G20" s="35" t="str">
        <x:v>نورا سيلفا</x:v>
      </x:c>
      <x:c r="H20" s="35" t="str">
        <x:v>lucia.torres@example.com</x:v>
      </x:c>
      <x:c r="I20" s="35" t="str">
        <x:v>+34 600 000 110</x:v>
      </x:c>
      <x:c r="J20" s="38" t="n">
        <x:v>216000</x:v>
      </x:c>
      <x:c r="K20" s="37" t="d">
        <x:v>2026-10-22T00:00:00.000Z</x:v>
      </x:c>
      <x:c r="L20" s="37" t="d">
        <x:v>2026-10-31T00:00:00.000Z</x:v>
      </x:c>
      <x:c r="M20" s="97" t="n">
        <x:f>IF(A20="","",MAX(0,'الإعداد'!$D$11-E20))</x:f>
        <x:v>12</x:v>
      </x:c>
      <x:c r="N20" s="99" t="n">
        <x:f>IF(A20="","",IFERROR(INDEX('التقييمات'!$I$11:$I$60,MATCH(A20,'التقييمات'!$A$11:$A$60,0)),""))</x:f>
        <x:v>71.3</x:v>
      </x:c>
      <x:c r="O20" s="95" t="str">
        <x:f>IF(A20="","",IF(COUNTIFS('المقابلات'!$B$11:$B$90,A20,'المقابلات'!$H$11:$H$90,"مجدولة")&gt;0,"مجدولة",IF(COUNTIFS('المقابلات'!$B$11:$B$90,A20,'المقابلات'!$H$11:$H$90,"مكتملة")&gt;0,"مكتملة","لا يوجد")))</x:f>
        <x:v>مجدولة</x:v>
      </x:c>
      <x:c r="P20" s="95" t="str">
        <x:f>IF(A20="","",IF(OR(F20="تم التعيين",F20="مرفوض",F20="منسحب"),"مغلق",IF(L20="","الإجراء التالي مفقود",IF(L20&lt;'الإعداد'!$D$11,"متأخر",IF(L20&lt;='الإعداد'!$D$11+'الإعداد'!$D$13,"قريب","ضمن الخطة")))))</x:f>
        <x:v>قريب</x:v>
      </x:c>
      <x:c r="Q20" s="95" t="str">
        <x:f>IF(A20="","",IF(OR(B20="",C20="",E20="",F20="",G20="",H20="",ISERROR(SEARCH("@",H20)),COUNTIF($A$11:$A$60,A20)&gt;1),"خطأ","سليم"))</x:f>
        <x:v>سليم</x:v>
      </x:c>
      <x:c r="R20" s="101" t="n">
        <x:f>IF(A20="",9999,IF(Q20="خطأ",ROW()-10,IF(P20="متأخر",100+ROW()-10,IF(P20="الإجراء التالي مفقود",200+ROW()-10,IF(P20="قريب",300+ROW()-10,IF(O20="مجدولة",400+ROW()-10,9999))))))</x:f>
        <x:v>310</x:v>
      </x:c>
      <x:c r="S20" s="2"/>
      <x:c r="T20" s="2"/>
      <x:c r="U20" s="1"/>
      <x:c r="V20" s="1"/>
      <x:c r="W20" s="1"/>
      <x:c r="X20" s="1"/>
      <x:c r="Y20" s="1"/>
      <x:c r="Z20" s="1"/>
      <x:c r="AA20" s="1"/>
      <x:c r="AB20" s="1"/>
      <x:c r="AC20" s="1"/>
      <x:c r="AD20" s="1"/>
    </x:row>
    <x:row r="21">
      <x:c r="A21" s="35"/>
      <x:c r="B21" s="35"/>
      <x:c r="C21" s="35"/>
      <x:c r="D21" s="35"/>
      <x:c r="E21" s="37"/>
      <x:c r="F21" s="35"/>
      <x:c r="G21" s="35"/>
      <x:c r="H21" s="35"/>
      <x:c r="I21" s="35"/>
      <x:c r="J21" s="38"/>
      <x:c r="K21" s="37"/>
      <x:c r="L21" s="37"/>
      <x:c r="M21" s="97" t="str">
        <x:f>IF(A21="","",MAX(0,'الإعداد'!$D$11-E21))</x:f>
      </x:c>
      <x:c r="N21" s="99" t="str">
        <x:f>IF(A21="","",IFERROR(INDEX('التقييمات'!$I$11:$I$60,MATCH(A21,'التقييمات'!$A$11:$A$60,0)),""))</x:f>
      </x:c>
      <x:c r="O21" s="95" t="str">
        <x:f>IF(A21="","",IF(COUNTIFS('المقابلات'!$B$11:$B$90,A21,'المقابلات'!$H$11:$H$90,"مجدولة")&gt;0,"مجدولة",IF(COUNTIFS('المقابلات'!$B$11:$B$90,A21,'المقابلات'!$H$11:$H$90,"مكتملة")&gt;0,"مكتملة","لا يوجد")))</x:f>
      </x:c>
      <x:c r="P21" s="95" t="str">
        <x:f>IF(A21="","",IF(OR(F21="تم التعيين",F21="مرفوض",F21="منسحب"),"مغلق",IF(L21="","الإجراء التالي مفقود",IF(L21&lt;'الإعداد'!$D$11,"متأخر",IF(L21&lt;='الإعداد'!$D$11+'الإعداد'!$D$13,"قريب","ضمن الخطة")))))</x:f>
      </x:c>
      <x:c r="Q21" s="95" t="str">
        <x:f>IF(A21="","",IF(OR(B21="",C21="",E21="",F21="",G21="",H21="",ISERROR(SEARCH("@",H21)),COUNTIF($A$11:$A$60,A21)&gt;1),"خطأ","سليم"))</x:f>
      </x:c>
      <x:c r="R21" s="101" t="n">
        <x:f>IF(A21="",9999,IF(Q21="خطأ",ROW()-10,IF(P21="متأخر",100+ROW()-10,IF(P21="الإجراء التالي مفقود",200+ROW()-10,IF(P21="قريب",300+ROW()-10,IF(O21="مجدولة",400+ROW()-10,9999))))))</x:f>
        <x:v>9999</x:v>
      </x:c>
      <x:c r="S21" s="2"/>
      <x:c r="T21" s="2"/>
      <x:c r="U21" s="1"/>
      <x:c r="V21" s="1"/>
      <x:c r="W21" s="1"/>
      <x:c r="X21" s="1"/>
      <x:c r="Y21" s="1"/>
      <x:c r="Z21" s="1"/>
      <x:c r="AA21" s="1"/>
      <x:c r="AB21" s="1"/>
      <x:c r="AC21" s="1"/>
      <x:c r="AD21" s="1"/>
    </x:row>
    <x:row r="22">
      <x:c r="A22" s="35"/>
      <x:c r="B22" s="35"/>
      <x:c r="C22" s="35"/>
      <x:c r="D22" s="35"/>
      <x:c r="E22" s="37"/>
      <x:c r="F22" s="35"/>
      <x:c r="G22" s="35"/>
      <x:c r="H22" s="35"/>
      <x:c r="I22" s="35"/>
      <x:c r="J22" s="38"/>
      <x:c r="K22" s="37"/>
      <x:c r="L22" s="37"/>
      <x:c r="M22" s="97" t="str">
        <x:f>IF(A22="","",MAX(0,'الإعداد'!$D$11-E22))</x:f>
      </x:c>
      <x:c r="N22" s="99" t="str">
        <x:f>IF(A22="","",IFERROR(INDEX('التقييمات'!$I$11:$I$60,MATCH(A22,'التقييمات'!$A$11:$A$60,0)),""))</x:f>
      </x:c>
      <x:c r="O22" s="95" t="str">
        <x:f>IF(A22="","",IF(COUNTIFS('المقابلات'!$B$11:$B$90,A22,'المقابلات'!$H$11:$H$90,"مجدولة")&gt;0,"مجدولة",IF(COUNTIFS('المقابلات'!$B$11:$B$90,A22,'المقابلات'!$H$11:$H$90,"مكتملة")&gt;0,"مكتملة","لا يوجد")))</x:f>
      </x:c>
      <x:c r="P22" s="95" t="str">
        <x:f>IF(A22="","",IF(OR(F22="تم التعيين",F22="مرفوض",F22="منسحب"),"مغلق",IF(L22="","الإجراء التالي مفقود",IF(L22&lt;'الإعداد'!$D$11,"متأخر",IF(L22&lt;='الإعداد'!$D$11+'الإعداد'!$D$13,"قريب","ضمن الخطة")))))</x:f>
      </x:c>
      <x:c r="Q22" s="95" t="str">
        <x:f>IF(A22="","",IF(OR(B22="",C22="",E22="",F22="",G22="",H22="",ISERROR(SEARCH("@",H22)),COUNTIF($A$11:$A$60,A22)&gt;1),"خطأ","سليم"))</x:f>
      </x:c>
      <x:c r="R22" s="101" t="n">
        <x:f>IF(A22="",9999,IF(Q22="خطأ",ROW()-10,IF(P22="متأخر",100+ROW()-10,IF(P22="الإجراء التالي مفقود",200+ROW()-10,IF(P22="قريب",300+ROW()-10,IF(O22="مجدولة",400+ROW()-10,9999))))))</x:f>
        <x:v>9999</x:v>
      </x:c>
      <x:c r="S22" s="2"/>
      <x:c r="T22" s="2"/>
      <x:c r="U22" s="1"/>
      <x:c r="V22" s="1"/>
      <x:c r="W22" s="1"/>
      <x:c r="X22" s="1"/>
      <x:c r="Y22" s="1"/>
      <x:c r="Z22" s="1"/>
      <x:c r="AA22" s="1"/>
      <x:c r="AB22" s="1"/>
      <x:c r="AC22" s="1"/>
      <x:c r="AD22" s="1"/>
    </x:row>
    <x:row r="23">
      <x:c r="A23" s="35"/>
      <x:c r="B23" s="35"/>
      <x:c r="C23" s="35"/>
      <x:c r="D23" s="35"/>
      <x:c r="E23" s="37"/>
      <x:c r="F23" s="35"/>
      <x:c r="G23" s="35"/>
      <x:c r="H23" s="35"/>
      <x:c r="I23" s="35"/>
      <x:c r="J23" s="38"/>
      <x:c r="K23" s="37"/>
      <x:c r="L23" s="37"/>
      <x:c r="M23" s="97" t="str">
        <x:f>IF(A23="","",MAX(0,'الإعداد'!$D$11-E23))</x:f>
      </x:c>
      <x:c r="N23" s="99" t="str">
        <x:f>IF(A23="","",IFERROR(INDEX('التقييمات'!$I$11:$I$60,MATCH(A23,'التقييمات'!$A$11:$A$60,0)),""))</x:f>
      </x:c>
      <x:c r="O23" s="95" t="str">
        <x:f>IF(A23="","",IF(COUNTIFS('المقابلات'!$B$11:$B$90,A23,'المقابلات'!$H$11:$H$90,"مجدولة")&gt;0,"مجدولة",IF(COUNTIFS('المقابلات'!$B$11:$B$90,A23,'المقابلات'!$H$11:$H$90,"مكتملة")&gt;0,"مكتملة","لا يوجد")))</x:f>
      </x:c>
      <x:c r="P23" s="95" t="str">
        <x:f>IF(A23="","",IF(OR(F23="تم التعيين",F23="مرفوض",F23="منسحب"),"مغلق",IF(L23="","الإجراء التالي مفقود",IF(L23&lt;'الإعداد'!$D$11,"متأخر",IF(L23&lt;='الإعداد'!$D$11+'الإعداد'!$D$13,"قريب","ضمن الخطة")))))</x:f>
      </x:c>
      <x:c r="Q23" s="95" t="str">
        <x:f>IF(A23="","",IF(OR(B23="",C23="",E23="",F23="",G23="",H23="",ISERROR(SEARCH("@",H23)),COUNTIF($A$11:$A$60,A23)&gt;1),"خطأ","سليم"))</x:f>
      </x:c>
      <x:c r="R23" s="101" t="n">
        <x:f>IF(A23="",9999,IF(Q23="خطأ",ROW()-10,IF(P23="متأخر",100+ROW()-10,IF(P23="الإجراء التالي مفقود",200+ROW()-10,IF(P23="قريب",300+ROW()-10,IF(O23="مجدولة",400+ROW()-10,9999))))))</x:f>
        <x:v>9999</x:v>
      </x:c>
      <x:c r="S23" s="2"/>
      <x:c r="T23" s="2"/>
      <x:c r="U23" s="1"/>
      <x:c r="V23" s="1"/>
      <x:c r="W23" s="1"/>
      <x:c r="X23" s="1"/>
      <x:c r="Y23" s="1"/>
      <x:c r="Z23" s="1"/>
      <x:c r="AA23" s="1"/>
      <x:c r="AB23" s="1"/>
      <x:c r="AC23" s="1"/>
      <x:c r="AD23" s="1"/>
    </x:row>
    <x:row r="24">
      <x:c r="A24" s="35"/>
      <x:c r="B24" s="35"/>
      <x:c r="C24" s="35"/>
      <x:c r="D24" s="35"/>
      <x:c r="E24" s="37"/>
      <x:c r="F24" s="35"/>
      <x:c r="G24" s="35"/>
      <x:c r="H24" s="35"/>
      <x:c r="I24" s="35"/>
      <x:c r="J24" s="38"/>
      <x:c r="K24" s="37"/>
      <x:c r="L24" s="37"/>
      <x:c r="M24" s="97" t="str">
        <x:f>IF(A24="","",MAX(0,'الإعداد'!$D$11-E24))</x:f>
      </x:c>
      <x:c r="N24" s="99" t="str">
        <x:f>IF(A24="","",IFERROR(INDEX('التقييمات'!$I$11:$I$60,MATCH(A24,'التقييمات'!$A$11:$A$60,0)),""))</x:f>
      </x:c>
      <x:c r="O24" s="95" t="str">
        <x:f>IF(A24="","",IF(COUNTIFS('المقابلات'!$B$11:$B$90,A24,'المقابلات'!$H$11:$H$90,"مجدولة")&gt;0,"مجدولة",IF(COUNTIFS('المقابلات'!$B$11:$B$90,A24,'المقابلات'!$H$11:$H$90,"مكتملة")&gt;0,"مكتملة","لا يوجد")))</x:f>
      </x:c>
      <x:c r="P24" s="95" t="str">
        <x:f>IF(A24="","",IF(OR(F24="تم التعيين",F24="مرفوض",F24="منسحب"),"مغلق",IF(L24="","الإجراء التالي مفقود",IF(L24&lt;'الإعداد'!$D$11,"متأخر",IF(L24&lt;='الإعداد'!$D$11+'الإعداد'!$D$13,"قريب","ضمن الخطة")))))</x:f>
      </x:c>
      <x:c r="Q24" s="95" t="str">
        <x:f>IF(A24="","",IF(OR(B24="",C24="",E24="",F24="",G24="",H24="",ISERROR(SEARCH("@",H24)),COUNTIF($A$11:$A$60,A24)&gt;1),"خطأ","سليم"))</x:f>
      </x:c>
      <x:c r="R24" s="101" t="n">
        <x:f>IF(A24="",9999,IF(Q24="خطأ",ROW()-10,IF(P24="متأخر",100+ROW()-10,IF(P24="الإجراء التالي مفقود",200+ROW()-10,IF(P24="قريب",300+ROW()-10,IF(O24="مجدولة",400+ROW()-10,9999))))))</x:f>
        <x:v>9999</x:v>
      </x:c>
      <x:c r="S24" s="2"/>
      <x:c r="T24" s="2"/>
      <x:c r="U24" s="1"/>
      <x:c r="V24" s="1"/>
      <x:c r="W24" s="1"/>
      <x:c r="X24" s="1"/>
      <x:c r="Y24" s="1"/>
      <x:c r="Z24" s="1"/>
      <x:c r="AA24" s="1"/>
      <x:c r="AB24" s="1"/>
      <x:c r="AC24" s="1"/>
      <x:c r="AD24" s="1"/>
    </x:row>
    <x:row r="25">
      <x:c r="A25" s="35"/>
      <x:c r="B25" s="35"/>
      <x:c r="C25" s="35"/>
      <x:c r="D25" s="35"/>
      <x:c r="E25" s="37"/>
      <x:c r="F25" s="35"/>
      <x:c r="G25" s="35"/>
      <x:c r="H25" s="35"/>
      <x:c r="I25" s="35"/>
      <x:c r="J25" s="38"/>
      <x:c r="K25" s="37"/>
      <x:c r="L25" s="37"/>
      <x:c r="M25" s="97" t="str">
        <x:f>IF(A25="","",MAX(0,'الإعداد'!$D$11-E25))</x:f>
      </x:c>
      <x:c r="N25" s="99" t="str">
        <x:f>IF(A25="","",IFERROR(INDEX('التقييمات'!$I$11:$I$60,MATCH(A25,'التقييمات'!$A$11:$A$60,0)),""))</x:f>
      </x:c>
      <x:c r="O25" s="95" t="str">
        <x:f>IF(A25="","",IF(COUNTIFS('المقابلات'!$B$11:$B$90,A25,'المقابلات'!$H$11:$H$90,"مجدولة")&gt;0,"مجدولة",IF(COUNTIFS('المقابلات'!$B$11:$B$90,A25,'المقابلات'!$H$11:$H$90,"مكتملة")&gt;0,"مكتملة","لا يوجد")))</x:f>
      </x:c>
      <x:c r="P25" s="95" t="str">
        <x:f>IF(A25="","",IF(OR(F25="تم التعيين",F25="مرفوض",F25="منسحب"),"مغلق",IF(L25="","الإجراء التالي مفقود",IF(L25&lt;'الإعداد'!$D$11,"متأخر",IF(L25&lt;='الإعداد'!$D$11+'الإعداد'!$D$13,"قريب","ضمن الخطة")))))</x:f>
      </x:c>
      <x:c r="Q25" s="95" t="str">
        <x:f>IF(A25="","",IF(OR(B25="",C25="",E25="",F25="",G25="",H25="",ISERROR(SEARCH("@",H25)),COUNTIF($A$11:$A$60,A25)&gt;1),"خطأ","سليم"))</x:f>
      </x:c>
      <x:c r="R25" s="101" t="n">
        <x:f>IF(A25="",9999,IF(Q25="خطأ",ROW()-10,IF(P25="متأخر",100+ROW()-10,IF(P25="الإجراء التالي مفقود",200+ROW()-10,IF(P25="قريب",300+ROW()-10,IF(O25="مجدولة",400+ROW()-10,9999))))))</x:f>
        <x:v>9999</x:v>
      </x:c>
      <x:c r="S25" s="2"/>
      <x:c r="T25" s="2"/>
      <x:c r="U25" s="1"/>
      <x:c r="V25" s="1"/>
      <x:c r="W25" s="1"/>
      <x:c r="X25" s="1"/>
      <x:c r="Y25" s="1"/>
      <x:c r="Z25" s="1"/>
      <x:c r="AA25" s="1"/>
      <x:c r="AB25" s="1"/>
      <x:c r="AC25" s="1"/>
      <x:c r="AD25" s="1"/>
    </x:row>
    <x:row r="26">
      <x:c r="A26" s="35"/>
      <x:c r="B26" s="35"/>
      <x:c r="C26" s="35"/>
      <x:c r="D26" s="35"/>
      <x:c r="E26" s="37"/>
      <x:c r="F26" s="35"/>
      <x:c r="G26" s="35"/>
      <x:c r="H26" s="35"/>
      <x:c r="I26" s="35"/>
      <x:c r="J26" s="38"/>
      <x:c r="K26" s="37"/>
      <x:c r="L26" s="37"/>
      <x:c r="M26" s="97" t="str">
        <x:f>IF(A26="","",MAX(0,'الإعداد'!$D$11-E26))</x:f>
      </x:c>
      <x:c r="N26" s="99" t="str">
        <x:f>IF(A26="","",IFERROR(INDEX('التقييمات'!$I$11:$I$60,MATCH(A26,'التقييمات'!$A$11:$A$60,0)),""))</x:f>
      </x:c>
      <x:c r="O26" s="95" t="str">
        <x:f>IF(A26="","",IF(COUNTIFS('المقابلات'!$B$11:$B$90,A26,'المقابلات'!$H$11:$H$90,"مجدولة")&gt;0,"مجدولة",IF(COUNTIFS('المقابلات'!$B$11:$B$90,A26,'المقابلات'!$H$11:$H$90,"مكتملة")&gt;0,"مكتملة","لا يوجد")))</x:f>
      </x:c>
      <x:c r="P26" s="95" t="str">
        <x:f>IF(A26="","",IF(OR(F26="تم التعيين",F26="مرفوض",F26="منسحب"),"مغلق",IF(L26="","الإجراء التالي مفقود",IF(L26&lt;'الإعداد'!$D$11,"متأخر",IF(L26&lt;='الإعداد'!$D$11+'الإعداد'!$D$13,"قريب","ضمن الخطة")))))</x:f>
      </x:c>
      <x:c r="Q26" s="95" t="str">
        <x:f>IF(A26="","",IF(OR(B26="",C26="",E26="",F26="",G26="",H26="",ISERROR(SEARCH("@",H26)),COUNTIF($A$11:$A$60,A26)&gt;1),"خطأ","سليم"))</x:f>
      </x:c>
      <x:c r="R26" s="101" t="n">
        <x:f>IF(A26="",9999,IF(Q26="خطأ",ROW()-10,IF(P26="متأخر",100+ROW()-10,IF(P26="الإجراء التالي مفقود",200+ROW()-10,IF(P26="قريب",300+ROW()-10,IF(O26="مجدولة",400+ROW()-10,9999))))))</x:f>
        <x:v>9999</x:v>
      </x:c>
      <x:c r="S26" s="2"/>
      <x:c r="T26" s="2"/>
      <x:c r="U26" s="1"/>
      <x:c r="V26" s="1"/>
      <x:c r="W26" s="1"/>
      <x:c r="X26" s="1"/>
      <x:c r="Y26" s="1"/>
      <x:c r="Z26" s="1"/>
      <x:c r="AA26" s="1"/>
      <x:c r="AB26" s="1"/>
      <x:c r="AC26" s="1"/>
      <x:c r="AD26" s="1"/>
    </x:row>
    <x:row r="27">
      <x:c r="A27" s="35"/>
      <x:c r="B27" s="35"/>
      <x:c r="C27" s="35"/>
      <x:c r="D27" s="35"/>
      <x:c r="E27" s="37"/>
      <x:c r="F27" s="35"/>
      <x:c r="G27" s="35"/>
      <x:c r="H27" s="35"/>
      <x:c r="I27" s="35"/>
      <x:c r="J27" s="38"/>
      <x:c r="K27" s="37"/>
      <x:c r="L27" s="37"/>
      <x:c r="M27" s="97" t="str">
        <x:f>IF(A27="","",MAX(0,'الإعداد'!$D$11-E27))</x:f>
      </x:c>
      <x:c r="N27" s="99" t="str">
        <x:f>IF(A27="","",IFERROR(INDEX('التقييمات'!$I$11:$I$60,MATCH(A27,'التقييمات'!$A$11:$A$60,0)),""))</x:f>
      </x:c>
      <x:c r="O27" s="95" t="str">
        <x:f>IF(A27="","",IF(COUNTIFS('المقابلات'!$B$11:$B$90,A27,'المقابلات'!$H$11:$H$90,"مجدولة")&gt;0,"مجدولة",IF(COUNTIFS('المقابلات'!$B$11:$B$90,A27,'المقابلات'!$H$11:$H$90,"مكتملة")&gt;0,"مكتملة","لا يوجد")))</x:f>
      </x:c>
      <x:c r="P27" s="95" t="str">
        <x:f>IF(A27="","",IF(OR(F27="تم التعيين",F27="مرفوض",F27="منسحب"),"مغلق",IF(L27="","الإجراء التالي مفقود",IF(L27&lt;'الإعداد'!$D$11,"متأخر",IF(L27&lt;='الإعداد'!$D$11+'الإعداد'!$D$13,"قريب","ضمن الخطة")))))</x:f>
      </x:c>
      <x:c r="Q27" s="95" t="str">
        <x:f>IF(A27="","",IF(OR(B27="",C27="",E27="",F27="",G27="",H27="",ISERROR(SEARCH("@",H27)),COUNTIF($A$11:$A$60,A27)&gt;1),"خطأ","سليم"))</x:f>
      </x:c>
      <x:c r="R27" s="101" t="n">
        <x:f>IF(A27="",9999,IF(Q27="خطأ",ROW()-10,IF(P27="متأخر",100+ROW()-10,IF(P27="الإجراء التالي مفقود",200+ROW()-10,IF(P27="قريب",300+ROW()-10,IF(O27="مجدولة",400+ROW()-10,9999))))))</x:f>
        <x:v>9999</x:v>
      </x:c>
      <x:c r="S27" s="2"/>
      <x:c r="T27" s="2"/>
      <x:c r="U27" s="1"/>
      <x:c r="V27" s="1"/>
      <x:c r="W27" s="1"/>
      <x:c r="X27" s="1"/>
      <x:c r="Y27" s="1"/>
      <x:c r="Z27" s="1"/>
      <x:c r="AA27" s="1"/>
      <x:c r="AB27" s="1"/>
      <x:c r="AC27" s="1"/>
      <x:c r="AD27" s="1"/>
    </x:row>
    <x:row r="28">
      <x:c r="A28" s="35"/>
      <x:c r="B28" s="35"/>
      <x:c r="C28" s="35"/>
      <x:c r="D28" s="35"/>
      <x:c r="E28" s="37"/>
      <x:c r="F28" s="35"/>
      <x:c r="G28" s="35"/>
      <x:c r="H28" s="35"/>
      <x:c r="I28" s="35"/>
      <x:c r="J28" s="38"/>
      <x:c r="K28" s="37"/>
      <x:c r="L28" s="37"/>
      <x:c r="M28" s="97" t="str">
        <x:f>IF(A28="","",MAX(0,'الإعداد'!$D$11-E28))</x:f>
      </x:c>
      <x:c r="N28" s="99" t="str">
        <x:f>IF(A28="","",IFERROR(INDEX('التقييمات'!$I$11:$I$60,MATCH(A28,'التقييمات'!$A$11:$A$60,0)),""))</x:f>
      </x:c>
      <x:c r="O28" s="95" t="str">
        <x:f>IF(A28="","",IF(COUNTIFS('المقابلات'!$B$11:$B$90,A28,'المقابلات'!$H$11:$H$90,"مجدولة")&gt;0,"مجدولة",IF(COUNTIFS('المقابلات'!$B$11:$B$90,A28,'المقابلات'!$H$11:$H$90,"مكتملة")&gt;0,"مكتملة","لا يوجد")))</x:f>
      </x:c>
      <x:c r="P28" s="95" t="str">
        <x:f>IF(A28="","",IF(OR(F28="تم التعيين",F28="مرفوض",F28="منسحب"),"مغلق",IF(L28="","الإجراء التالي مفقود",IF(L28&lt;'الإعداد'!$D$11,"متأخر",IF(L28&lt;='الإعداد'!$D$11+'الإعداد'!$D$13,"قريب","ضمن الخطة")))))</x:f>
      </x:c>
      <x:c r="Q28" s="95" t="str">
        <x:f>IF(A28="","",IF(OR(B28="",C28="",E28="",F28="",G28="",H28="",ISERROR(SEARCH("@",H28)),COUNTIF($A$11:$A$60,A28)&gt;1),"خطأ","سليم"))</x:f>
      </x:c>
      <x:c r="R28" s="101" t="n">
        <x:f>IF(A28="",9999,IF(Q28="خطأ",ROW()-10,IF(P28="متأخر",100+ROW()-10,IF(P28="الإجراء التالي مفقود",200+ROW()-10,IF(P28="قريب",300+ROW()-10,IF(O28="مجدولة",400+ROW()-10,9999))))))</x:f>
        <x:v>9999</x:v>
      </x:c>
      <x:c r="S28" s="2"/>
      <x:c r="T28" s="2"/>
      <x:c r="U28" s="1"/>
      <x:c r="V28" s="1"/>
      <x:c r="W28" s="1"/>
      <x:c r="X28" s="1"/>
      <x:c r="Y28" s="1"/>
      <x:c r="Z28" s="1"/>
      <x:c r="AA28" s="1"/>
      <x:c r="AB28" s="1"/>
      <x:c r="AC28" s="1"/>
      <x:c r="AD28" s="1"/>
    </x:row>
    <x:row r="29">
      <x:c r="A29" s="35"/>
      <x:c r="B29" s="35"/>
      <x:c r="C29" s="35"/>
      <x:c r="D29" s="35"/>
      <x:c r="E29" s="37"/>
      <x:c r="F29" s="35"/>
      <x:c r="G29" s="35"/>
      <x:c r="H29" s="35"/>
      <x:c r="I29" s="35"/>
      <x:c r="J29" s="38"/>
      <x:c r="K29" s="37"/>
      <x:c r="L29" s="37"/>
      <x:c r="M29" s="97" t="str">
        <x:f>IF(A29="","",MAX(0,'الإعداد'!$D$11-E29))</x:f>
      </x:c>
      <x:c r="N29" s="99" t="str">
        <x:f>IF(A29="","",IFERROR(INDEX('التقييمات'!$I$11:$I$60,MATCH(A29,'التقييمات'!$A$11:$A$60,0)),""))</x:f>
      </x:c>
      <x:c r="O29" s="95" t="str">
        <x:f>IF(A29="","",IF(COUNTIFS('المقابلات'!$B$11:$B$90,A29,'المقابلات'!$H$11:$H$90,"مجدولة")&gt;0,"مجدولة",IF(COUNTIFS('المقابلات'!$B$11:$B$90,A29,'المقابلات'!$H$11:$H$90,"مكتملة")&gt;0,"مكتملة","لا يوجد")))</x:f>
      </x:c>
      <x:c r="P29" s="95" t="str">
        <x:f>IF(A29="","",IF(OR(F29="تم التعيين",F29="مرفوض",F29="منسحب"),"مغلق",IF(L29="","الإجراء التالي مفقود",IF(L29&lt;'الإعداد'!$D$11,"متأخر",IF(L29&lt;='الإعداد'!$D$11+'الإعداد'!$D$13,"قريب","ضمن الخطة")))))</x:f>
      </x:c>
      <x:c r="Q29" s="95" t="str">
        <x:f>IF(A29="","",IF(OR(B29="",C29="",E29="",F29="",G29="",H29="",ISERROR(SEARCH("@",H29)),COUNTIF($A$11:$A$60,A29)&gt;1),"خطأ","سليم"))</x:f>
      </x:c>
      <x:c r="R29" s="101" t="n">
        <x:f>IF(A29="",9999,IF(Q29="خطأ",ROW()-10,IF(P29="متأخر",100+ROW()-10,IF(P29="الإجراء التالي مفقود",200+ROW()-10,IF(P29="قريب",300+ROW()-10,IF(O29="مجدولة",400+ROW()-10,9999))))))</x:f>
        <x:v>9999</x:v>
      </x:c>
      <x:c r="S29" s="2"/>
      <x:c r="T29" s="2"/>
      <x:c r="U29" s="1"/>
      <x:c r="V29" s="1"/>
      <x:c r="W29" s="1"/>
      <x:c r="X29" s="1"/>
      <x:c r="Y29" s="1"/>
      <x:c r="Z29" s="1"/>
      <x:c r="AA29" s="1"/>
      <x:c r="AB29" s="1"/>
      <x:c r="AC29" s="1"/>
      <x:c r="AD29" s="1"/>
    </x:row>
    <x:row r="30">
      <x:c r="A30" s="35"/>
      <x:c r="B30" s="35"/>
      <x:c r="C30" s="35"/>
      <x:c r="D30" s="35"/>
      <x:c r="E30" s="37"/>
      <x:c r="F30" s="35"/>
      <x:c r="G30" s="35"/>
      <x:c r="H30" s="35"/>
      <x:c r="I30" s="35"/>
      <x:c r="J30" s="38"/>
      <x:c r="K30" s="37"/>
      <x:c r="L30" s="37"/>
      <x:c r="M30" s="97" t="str">
        <x:f>IF(A30="","",MAX(0,'الإعداد'!$D$11-E30))</x:f>
      </x:c>
      <x:c r="N30" s="99" t="str">
        <x:f>IF(A30="","",IFERROR(INDEX('التقييمات'!$I$11:$I$60,MATCH(A30,'التقييمات'!$A$11:$A$60,0)),""))</x:f>
      </x:c>
      <x:c r="O30" s="95" t="str">
        <x:f>IF(A30="","",IF(COUNTIFS('المقابلات'!$B$11:$B$90,A30,'المقابلات'!$H$11:$H$90,"مجدولة")&gt;0,"مجدولة",IF(COUNTIFS('المقابلات'!$B$11:$B$90,A30,'المقابلات'!$H$11:$H$90,"مكتملة")&gt;0,"مكتملة","لا يوجد")))</x:f>
      </x:c>
      <x:c r="P30" s="95" t="str">
        <x:f>IF(A30="","",IF(OR(F30="تم التعيين",F30="مرفوض",F30="منسحب"),"مغلق",IF(L30="","الإجراء التالي مفقود",IF(L30&lt;'الإعداد'!$D$11,"متأخر",IF(L30&lt;='الإعداد'!$D$11+'الإعداد'!$D$13,"قريب","ضمن الخطة")))))</x:f>
      </x:c>
      <x:c r="Q30" s="95" t="str">
        <x:f>IF(A30="","",IF(OR(B30="",C30="",E30="",F30="",G30="",H30="",ISERROR(SEARCH("@",H30)),COUNTIF($A$11:$A$60,A30)&gt;1),"خطأ","سليم"))</x:f>
      </x:c>
      <x:c r="R30" s="101" t="n">
        <x:f>IF(A30="",9999,IF(Q30="خطأ",ROW()-10,IF(P30="متأخر",100+ROW()-10,IF(P30="الإجراء التالي مفقود",200+ROW()-10,IF(P30="قريب",300+ROW()-10,IF(O30="مجدولة",400+ROW()-10,9999))))))</x:f>
        <x:v>9999</x:v>
      </x:c>
      <x:c r="S30" s="2"/>
      <x:c r="T30" s="2"/>
      <x:c r="U30" s="1"/>
      <x:c r="V30" s="1"/>
      <x:c r="W30" s="1"/>
      <x:c r="X30" s="1"/>
      <x:c r="Y30" s="1"/>
      <x:c r="Z30" s="1"/>
      <x:c r="AA30" s="1"/>
      <x:c r="AB30" s="1"/>
      <x:c r="AC30" s="1"/>
      <x:c r="AD30" s="1"/>
    </x:row>
    <x:row r="31">
      <x:c r="A31" s="35"/>
      <x:c r="B31" s="35"/>
      <x:c r="C31" s="35"/>
      <x:c r="D31" s="35"/>
      <x:c r="E31" s="37"/>
      <x:c r="F31" s="35"/>
      <x:c r="G31" s="35"/>
      <x:c r="H31" s="35"/>
      <x:c r="I31" s="35"/>
      <x:c r="J31" s="38"/>
      <x:c r="K31" s="37"/>
      <x:c r="L31" s="37"/>
      <x:c r="M31" s="97" t="str">
        <x:f>IF(A31="","",MAX(0,'الإعداد'!$D$11-E31))</x:f>
      </x:c>
      <x:c r="N31" s="99" t="str">
        <x:f>IF(A31="","",IFERROR(INDEX('التقييمات'!$I$11:$I$60,MATCH(A31,'التقييمات'!$A$11:$A$60,0)),""))</x:f>
      </x:c>
      <x:c r="O31" s="95" t="str">
        <x:f>IF(A31="","",IF(COUNTIFS('المقابلات'!$B$11:$B$90,A31,'المقابلات'!$H$11:$H$90,"مجدولة")&gt;0,"مجدولة",IF(COUNTIFS('المقابلات'!$B$11:$B$90,A31,'المقابلات'!$H$11:$H$90,"مكتملة")&gt;0,"مكتملة","لا يوجد")))</x:f>
      </x:c>
      <x:c r="P31" s="95" t="str">
        <x:f>IF(A31="","",IF(OR(F31="تم التعيين",F31="مرفوض",F31="منسحب"),"مغلق",IF(L31="","الإجراء التالي مفقود",IF(L31&lt;'الإعداد'!$D$11,"متأخر",IF(L31&lt;='الإعداد'!$D$11+'الإعداد'!$D$13,"قريب","ضمن الخطة")))))</x:f>
      </x:c>
      <x:c r="Q31" s="95" t="str">
        <x:f>IF(A31="","",IF(OR(B31="",C31="",E31="",F31="",G31="",H31="",ISERROR(SEARCH("@",H31)),COUNTIF($A$11:$A$60,A31)&gt;1),"خطأ","سليم"))</x:f>
      </x:c>
      <x:c r="R31" s="101" t="n">
        <x:f>IF(A31="",9999,IF(Q31="خطأ",ROW()-10,IF(P31="متأخر",100+ROW()-10,IF(P31="الإجراء التالي مفقود",200+ROW()-10,IF(P31="قريب",300+ROW()-10,IF(O31="مجدولة",400+ROW()-10,9999))))))</x:f>
        <x:v>9999</x:v>
      </x:c>
      <x:c r="S31" s="2"/>
      <x:c r="T31" s="2"/>
      <x:c r="U31" s="1"/>
      <x:c r="V31" s="1"/>
      <x:c r="W31" s="1"/>
      <x:c r="X31" s="1"/>
      <x:c r="Y31" s="1"/>
      <x:c r="Z31" s="1"/>
      <x:c r="AA31" s="1"/>
      <x:c r="AB31" s="1"/>
      <x:c r="AC31" s="1"/>
      <x:c r="AD31" s="1"/>
    </x:row>
    <x:row r="32">
      <x:c r="A32" s="35"/>
      <x:c r="B32" s="35"/>
      <x:c r="C32" s="35"/>
      <x:c r="D32" s="35"/>
      <x:c r="E32" s="37"/>
      <x:c r="F32" s="35"/>
      <x:c r="G32" s="35"/>
      <x:c r="H32" s="35"/>
      <x:c r="I32" s="35"/>
      <x:c r="J32" s="38"/>
      <x:c r="K32" s="37"/>
      <x:c r="L32" s="37"/>
      <x:c r="M32" s="97" t="str">
        <x:f>IF(A32="","",MAX(0,'الإعداد'!$D$11-E32))</x:f>
      </x:c>
      <x:c r="N32" s="99" t="str">
        <x:f>IF(A32="","",IFERROR(INDEX('التقييمات'!$I$11:$I$60,MATCH(A32,'التقييمات'!$A$11:$A$60,0)),""))</x:f>
      </x:c>
      <x:c r="O32" s="95" t="str">
        <x:f>IF(A32="","",IF(COUNTIFS('المقابلات'!$B$11:$B$90,A32,'المقابلات'!$H$11:$H$90,"مجدولة")&gt;0,"مجدولة",IF(COUNTIFS('المقابلات'!$B$11:$B$90,A32,'المقابلات'!$H$11:$H$90,"مكتملة")&gt;0,"مكتملة","لا يوجد")))</x:f>
      </x:c>
      <x:c r="P32" s="95" t="str">
        <x:f>IF(A32="","",IF(OR(F32="تم التعيين",F32="مرفوض",F32="منسحب"),"مغلق",IF(L32="","الإجراء التالي مفقود",IF(L32&lt;'الإعداد'!$D$11,"متأخر",IF(L32&lt;='الإعداد'!$D$11+'الإعداد'!$D$13,"قريب","ضمن الخطة")))))</x:f>
      </x:c>
      <x:c r="Q32" s="95" t="str">
        <x:f>IF(A32="","",IF(OR(B32="",C32="",E32="",F32="",G32="",H32="",ISERROR(SEARCH("@",H32)),COUNTIF($A$11:$A$60,A32)&gt;1),"خطأ","سليم"))</x:f>
      </x:c>
      <x:c r="R32" s="101" t="n">
        <x:f>IF(A32="",9999,IF(Q32="خطأ",ROW()-10,IF(P32="متأخر",100+ROW()-10,IF(P32="الإجراء التالي مفقود",200+ROW()-10,IF(P32="قريب",300+ROW()-10,IF(O32="مجدولة",400+ROW()-10,9999))))))</x:f>
        <x:v>9999</x:v>
      </x:c>
      <x:c r="S32" s="2"/>
      <x:c r="T32" s="2"/>
      <x:c r="U32" s="1"/>
      <x:c r="V32" s="1"/>
      <x:c r="W32" s="1"/>
      <x:c r="X32" s="1"/>
      <x:c r="Y32" s="1"/>
      <x:c r="Z32" s="1"/>
      <x:c r="AA32" s="1"/>
      <x:c r="AB32" s="1"/>
      <x:c r="AC32" s="1"/>
      <x:c r="AD32" s="1"/>
    </x:row>
    <x:row r="33">
      <x:c r="A33" s="35"/>
      <x:c r="B33" s="35"/>
      <x:c r="C33" s="35"/>
      <x:c r="D33" s="35"/>
      <x:c r="E33" s="37"/>
      <x:c r="F33" s="35"/>
      <x:c r="G33" s="35"/>
      <x:c r="H33" s="35"/>
      <x:c r="I33" s="35"/>
      <x:c r="J33" s="38"/>
      <x:c r="K33" s="37"/>
      <x:c r="L33" s="37"/>
      <x:c r="M33" s="97" t="str">
        <x:f>IF(A33="","",MAX(0,'الإعداد'!$D$11-E33))</x:f>
      </x:c>
      <x:c r="N33" s="99" t="str">
        <x:f>IF(A33="","",IFERROR(INDEX('التقييمات'!$I$11:$I$60,MATCH(A33,'التقييمات'!$A$11:$A$60,0)),""))</x:f>
      </x:c>
      <x:c r="O33" s="95" t="str">
        <x:f>IF(A33="","",IF(COUNTIFS('المقابلات'!$B$11:$B$90,A33,'المقابلات'!$H$11:$H$90,"مجدولة")&gt;0,"مجدولة",IF(COUNTIFS('المقابلات'!$B$11:$B$90,A33,'المقابلات'!$H$11:$H$90,"مكتملة")&gt;0,"مكتملة","لا يوجد")))</x:f>
      </x:c>
      <x:c r="P33" s="95" t="str">
        <x:f>IF(A33="","",IF(OR(F33="تم التعيين",F33="مرفوض",F33="منسحب"),"مغلق",IF(L33="","الإجراء التالي مفقود",IF(L33&lt;'الإعداد'!$D$11,"متأخر",IF(L33&lt;='الإعداد'!$D$11+'الإعداد'!$D$13,"قريب","ضمن الخطة")))))</x:f>
      </x:c>
      <x:c r="Q33" s="95" t="str">
        <x:f>IF(A33="","",IF(OR(B33="",C33="",E33="",F33="",G33="",H33="",ISERROR(SEARCH("@",H33)),COUNTIF($A$11:$A$60,A33)&gt;1),"خطأ","سليم"))</x:f>
      </x:c>
      <x:c r="R33" s="101" t="n">
        <x:f>IF(A33="",9999,IF(Q33="خطأ",ROW()-10,IF(P33="متأخر",100+ROW()-10,IF(P33="الإجراء التالي مفقود",200+ROW()-10,IF(P33="قريب",300+ROW()-10,IF(O33="مجدولة",400+ROW()-10,9999))))))</x:f>
        <x:v>9999</x:v>
      </x:c>
      <x:c r="S33" s="2"/>
      <x:c r="T33" s="2"/>
      <x:c r="U33" s="1"/>
      <x:c r="V33" s="1"/>
      <x:c r="W33" s="1"/>
      <x:c r="X33" s="1"/>
      <x:c r="Y33" s="1"/>
      <x:c r="Z33" s="1"/>
      <x:c r="AA33" s="1"/>
      <x:c r="AB33" s="1"/>
      <x:c r="AC33" s="1"/>
      <x:c r="AD33" s="1"/>
    </x:row>
    <x:row r="34">
      <x:c r="A34" s="35"/>
      <x:c r="B34" s="35"/>
      <x:c r="C34" s="35"/>
      <x:c r="D34" s="35"/>
      <x:c r="E34" s="37"/>
      <x:c r="F34" s="35"/>
      <x:c r="G34" s="35"/>
      <x:c r="H34" s="35"/>
      <x:c r="I34" s="35"/>
      <x:c r="J34" s="38"/>
      <x:c r="K34" s="37"/>
      <x:c r="L34" s="37"/>
      <x:c r="M34" s="97" t="str">
        <x:f>IF(A34="","",MAX(0,'الإعداد'!$D$11-E34))</x:f>
      </x:c>
      <x:c r="N34" s="99" t="str">
        <x:f>IF(A34="","",IFERROR(INDEX('التقييمات'!$I$11:$I$60,MATCH(A34,'التقييمات'!$A$11:$A$60,0)),""))</x:f>
      </x:c>
      <x:c r="O34" s="95" t="str">
        <x:f>IF(A34="","",IF(COUNTIFS('المقابلات'!$B$11:$B$90,A34,'المقابلات'!$H$11:$H$90,"مجدولة")&gt;0,"مجدولة",IF(COUNTIFS('المقابلات'!$B$11:$B$90,A34,'المقابلات'!$H$11:$H$90,"مكتملة")&gt;0,"مكتملة","لا يوجد")))</x:f>
      </x:c>
      <x:c r="P34" s="95" t="str">
        <x:f>IF(A34="","",IF(OR(F34="تم التعيين",F34="مرفوض",F34="منسحب"),"مغلق",IF(L34="","الإجراء التالي مفقود",IF(L34&lt;'الإعداد'!$D$11,"متأخر",IF(L34&lt;='الإعداد'!$D$11+'الإعداد'!$D$13,"قريب","ضمن الخطة")))))</x:f>
      </x:c>
      <x:c r="Q34" s="95" t="str">
        <x:f>IF(A34="","",IF(OR(B34="",C34="",E34="",F34="",G34="",H34="",ISERROR(SEARCH("@",H34)),COUNTIF($A$11:$A$60,A34)&gt;1),"خطأ","سليم"))</x:f>
      </x:c>
      <x:c r="R34" s="101" t="n">
        <x:f>IF(A34="",9999,IF(Q34="خطأ",ROW()-10,IF(P34="متأخر",100+ROW()-10,IF(P34="الإجراء التالي مفقود",200+ROW()-10,IF(P34="قريب",300+ROW()-10,IF(O34="مجدولة",400+ROW()-10,9999))))))</x:f>
        <x:v>9999</x:v>
      </x:c>
      <x:c r="S34" s="2"/>
      <x:c r="T34" s="2"/>
      <x:c r="U34" s="1"/>
      <x:c r="V34" s="1"/>
      <x:c r="W34" s="1"/>
      <x:c r="X34" s="1"/>
      <x:c r="Y34" s="1"/>
      <x:c r="Z34" s="1"/>
      <x:c r="AA34" s="1"/>
      <x:c r="AB34" s="1"/>
      <x:c r="AC34" s="1"/>
      <x:c r="AD34" s="1"/>
    </x:row>
    <x:row r="35">
      <x:c r="A35" s="35"/>
      <x:c r="B35" s="35"/>
      <x:c r="C35" s="35"/>
      <x:c r="D35" s="35"/>
      <x:c r="E35" s="37"/>
      <x:c r="F35" s="35"/>
      <x:c r="G35" s="35"/>
      <x:c r="H35" s="35"/>
      <x:c r="I35" s="35"/>
      <x:c r="J35" s="38"/>
      <x:c r="K35" s="37"/>
      <x:c r="L35" s="37"/>
      <x:c r="M35" s="97" t="str">
        <x:f>IF(A35="","",MAX(0,'الإعداد'!$D$11-E35))</x:f>
      </x:c>
      <x:c r="N35" s="99" t="str">
        <x:f>IF(A35="","",IFERROR(INDEX('التقييمات'!$I$11:$I$60,MATCH(A35,'التقييمات'!$A$11:$A$60,0)),""))</x:f>
      </x:c>
      <x:c r="O35" s="95" t="str">
        <x:f>IF(A35="","",IF(COUNTIFS('المقابلات'!$B$11:$B$90,A35,'المقابلات'!$H$11:$H$90,"مجدولة")&gt;0,"مجدولة",IF(COUNTIFS('المقابلات'!$B$11:$B$90,A35,'المقابلات'!$H$11:$H$90,"مكتملة")&gt;0,"مكتملة","لا يوجد")))</x:f>
      </x:c>
      <x:c r="P35" s="95" t="str">
        <x:f>IF(A35="","",IF(OR(F35="تم التعيين",F35="مرفوض",F35="منسحب"),"مغلق",IF(L35="","الإجراء التالي مفقود",IF(L35&lt;'الإعداد'!$D$11,"متأخر",IF(L35&lt;='الإعداد'!$D$11+'الإعداد'!$D$13,"قريب","ضمن الخطة")))))</x:f>
      </x:c>
      <x:c r="Q35" s="95" t="str">
        <x:f>IF(A35="","",IF(OR(B35="",C35="",E35="",F35="",G35="",H35="",ISERROR(SEARCH("@",H35)),COUNTIF($A$11:$A$60,A35)&gt;1),"خطأ","سليم"))</x:f>
      </x:c>
      <x:c r="R35" s="101" t="n">
        <x:f>IF(A35="",9999,IF(Q35="خطأ",ROW()-10,IF(P35="متأخر",100+ROW()-10,IF(P35="الإجراء التالي مفقود",200+ROW()-10,IF(P35="قريب",300+ROW()-10,IF(O35="مجدولة",400+ROW()-10,9999))))))</x:f>
        <x:v>9999</x:v>
      </x:c>
      <x:c r="S35" s="2"/>
      <x:c r="T35" s="2"/>
      <x:c r="U35" s="1"/>
      <x:c r="V35" s="1"/>
      <x:c r="W35" s="1"/>
      <x:c r="X35" s="1"/>
      <x:c r="Y35" s="1"/>
      <x:c r="Z35" s="1"/>
      <x:c r="AA35" s="1"/>
      <x:c r="AB35" s="1"/>
      <x:c r="AC35" s="1"/>
      <x:c r="AD35" s="1"/>
    </x:row>
    <x:row r="36">
      <x:c r="A36" s="35"/>
      <x:c r="B36" s="35"/>
      <x:c r="C36" s="35"/>
      <x:c r="D36" s="35"/>
      <x:c r="E36" s="37"/>
      <x:c r="F36" s="35"/>
      <x:c r="G36" s="35"/>
      <x:c r="H36" s="35"/>
      <x:c r="I36" s="35"/>
      <x:c r="J36" s="38"/>
      <x:c r="K36" s="37"/>
      <x:c r="L36" s="37"/>
      <x:c r="M36" s="97" t="str">
        <x:f>IF(A36="","",MAX(0,'الإعداد'!$D$11-E36))</x:f>
      </x:c>
      <x:c r="N36" s="99" t="str">
        <x:f>IF(A36="","",IFERROR(INDEX('التقييمات'!$I$11:$I$60,MATCH(A36,'التقييمات'!$A$11:$A$60,0)),""))</x:f>
      </x:c>
      <x:c r="O36" s="95" t="str">
        <x:f>IF(A36="","",IF(COUNTIFS('المقابلات'!$B$11:$B$90,A36,'المقابلات'!$H$11:$H$90,"مجدولة")&gt;0,"مجدولة",IF(COUNTIFS('المقابلات'!$B$11:$B$90,A36,'المقابلات'!$H$11:$H$90,"مكتملة")&gt;0,"مكتملة","لا يوجد")))</x:f>
      </x:c>
      <x:c r="P36" s="95" t="str">
        <x:f>IF(A36="","",IF(OR(F36="تم التعيين",F36="مرفوض",F36="منسحب"),"مغلق",IF(L36="","الإجراء التالي مفقود",IF(L36&lt;'الإعداد'!$D$11,"متأخر",IF(L36&lt;='الإعداد'!$D$11+'الإعداد'!$D$13,"قريب","ضمن الخطة")))))</x:f>
      </x:c>
      <x:c r="Q36" s="95" t="str">
        <x:f>IF(A36="","",IF(OR(B36="",C36="",E36="",F36="",G36="",H36="",ISERROR(SEARCH("@",H36)),COUNTIF($A$11:$A$60,A36)&gt;1),"خطأ","سليم"))</x:f>
      </x:c>
      <x:c r="R36" s="101" t="n">
        <x:f>IF(A36="",9999,IF(Q36="خطأ",ROW()-10,IF(P36="متأخر",100+ROW()-10,IF(P36="الإجراء التالي مفقود",200+ROW()-10,IF(P36="قريب",300+ROW()-10,IF(O36="مجدولة",400+ROW()-10,9999))))))</x:f>
        <x:v>9999</x:v>
      </x:c>
      <x:c r="S36" s="2"/>
      <x:c r="T36" s="2"/>
      <x:c r="U36" s="1"/>
      <x:c r="V36" s="1"/>
      <x:c r="W36" s="1"/>
      <x:c r="X36" s="1"/>
      <x:c r="Y36" s="1"/>
      <x:c r="Z36" s="1"/>
      <x:c r="AA36" s="1"/>
      <x:c r="AB36" s="1"/>
      <x:c r="AC36" s="1"/>
      <x:c r="AD36" s="1"/>
    </x:row>
    <x:row r="37">
      <x:c r="A37" s="35"/>
      <x:c r="B37" s="35"/>
      <x:c r="C37" s="35"/>
      <x:c r="D37" s="35"/>
      <x:c r="E37" s="37"/>
      <x:c r="F37" s="35"/>
      <x:c r="G37" s="35"/>
      <x:c r="H37" s="35"/>
      <x:c r="I37" s="35"/>
      <x:c r="J37" s="38"/>
      <x:c r="K37" s="37"/>
      <x:c r="L37" s="37"/>
      <x:c r="M37" s="97" t="str">
        <x:f>IF(A37="","",MAX(0,'الإعداد'!$D$11-E37))</x:f>
      </x:c>
      <x:c r="N37" s="99" t="str">
        <x:f>IF(A37="","",IFERROR(INDEX('التقييمات'!$I$11:$I$60,MATCH(A37,'التقييمات'!$A$11:$A$60,0)),""))</x:f>
      </x:c>
      <x:c r="O37" s="95" t="str">
        <x:f>IF(A37="","",IF(COUNTIFS('المقابلات'!$B$11:$B$90,A37,'المقابلات'!$H$11:$H$90,"مجدولة")&gt;0,"مجدولة",IF(COUNTIFS('المقابلات'!$B$11:$B$90,A37,'المقابلات'!$H$11:$H$90,"مكتملة")&gt;0,"مكتملة","لا يوجد")))</x:f>
      </x:c>
      <x:c r="P37" s="95" t="str">
        <x:f>IF(A37="","",IF(OR(F37="تم التعيين",F37="مرفوض",F37="منسحب"),"مغلق",IF(L37="","الإجراء التالي مفقود",IF(L37&lt;'الإعداد'!$D$11,"متأخر",IF(L37&lt;='الإعداد'!$D$11+'الإعداد'!$D$13,"قريب","ضمن الخطة")))))</x:f>
      </x:c>
      <x:c r="Q37" s="95" t="str">
        <x:f>IF(A37="","",IF(OR(B37="",C37="",E37="",F37="",G37="",H37="",ISERROR(SEARCH("@",H37)),COUNTIF($A$11:$A$60,A37)&gt;1),"خطأ","سليم"))</x:f>
      </x:c>
      <x:c r="R37" s="101" t="n">
        <x:f>IF(A37="",9999,IF(Q37="خطأ",ROW()-10,IF(P37="متأخر",100+ROW()-10,IF(P37="الإجراء التالي مفقود",200+ROW()-10,IF(P37="قريب",300+ROW()-10,IF(O37="مجدولة",400+ROW()-10,9999))))))</x:f>
        <x:v>9999</x:v>
      </x:c>
      <x:c r="S37" s="2"/>
      <x:c r="T37" s="2"/>
      <x:c r="U37" s="1"/>
      <x:c r="V37" s="1"/>
      <x:c r="W37" s="1"/>
      <x:c r="X37" s="1"/>
      <x:c r="Y37" s="1"/>
      <x:c r="Z37" s="1"/>
      <x:c r="AA37" s="1"/>
      <x:c r="AB37" s="1"/>
      <x:c r="AC37" s="1"/>
      <x:c r="AD37" s="1"/>
    </x:row>
    <x:row r="38">
      <x:c r="A38" s="35"/>
      <x:c r="B38" s="35"/>
      <x:c r="C38" s="35"/>
      <x:c r="D38" s="35"/>
      <x:c r="E38" s="37"/>
      <x:c r="F38" s="35"/>
      <x:c r="G38" s="35"/>
      <x:c r="H38" s="35"/>
      <x:c r="I38" s="35"/>
      <x:c r="J38" s="38"/>
      <x:c r="K38" s="37"/>
      <x:c r="L38" s="37"/>
      <x:c r="M38" s="97" t="str">
        <x:f>IF(A38="","",MAX(0,'الإعداد'!$D$11-E38))</x:f>
      </x:c>
      <x:c r="N38" s="99" t="str">
        <x:f>IF(A38="","",IFERROR(INDEX('التقييمات'!$I$11:$I$60,MATCH(A38,'التقييمات'!$A$11:$A$60,0)),""))</x:f>
      </x:c>
      <x:c r="O38" s="95" t="str">
        <x:f>IF(A38="","",IF(COUNTIFS('المقابلات'!$B$11:$B$90,A38,'المقابلات'!$H$11:$H$90,"مجدولة")&gt;0,"مجدولة",IF(COUNTIFS('المقابلات'!$B$11:$B$90,A38,'المقابلات'!$H$11:$H$90,"مكتملة")&gt;0,"مكتملة","لا يوجد")))</x:f>
      </x:c>
      <x:c r="P38" s="95" t="str">
        <x:f>IF(A38="","",IF(OR(F38="تم التعيين",F38="مرفوض",F38="منسحب"),"مغلق",IF(L38="","الإجراء التالي مفقود",IF(L38&lt;'الإعداد'!$D$11,"متأخر",IF(L38&lt;='الإعداد'!$D$11+'الإعداد'!$D$13,"قريب","ضمن الخطة")))))</x:f>
      </x:c>
      <x:c r="Q38" s="95" t="str">
        <x:f>IF(A38="","",IF(OR(B38="",C38="",E38="",F38="",G38="",H38="",ISERROR(SEARCH("@",H38)),COUNTIF($A$11:$A$60,A38)&gt;1),"خطأ","سليم"))</x:f>
      </x:c>
      <x:c r="R38" s="101" t="n">
        <x:f>IF(A38="",9999,IF(Q38="خطأ",ROW()-10,IF(P38="متأخر",100+ROW()-10,IF(P38="الإجراء التالي مفقود",200+ROW()-10,IF(P38="قريب",300+ROW()-10,IF(O38="مجدولة",400+ROW()-10,9999))))))</x:f>
        <x:v>9999</x:v>
      </x:c>
      <x:c r="S38" s="2"/>
      <x:c r="T38" s="2"/>
      <x:c r="U38" s="1"/>
      <x:c r="V38" s="1"/>
      <x:c r="W38" s="1"/>
      <x:c r="X38" s="1"/>
      <x:c r="Y38" s="1"/>
      <x:c r="Z38" s="1"/>
      <x:c r="AA38" s="1"/>
      <x:c r="AB38" s="1"/>
      <x:c r="AC38" s="1"/>
      <x:c r="AD38" s="1"/>
    </x:row>
    <x:row r="39">
      <x:c r="A39" s="35"/>
      <x:c r="B39" s="35"/>
      <x:c r="C39" s="35"/>
      <x:c r="D39" s="35"/>
      <x:c r="E39" s="37"/>
      <x:c r="F39" s="35"/>
      <x:c r="G39" s="35"/>
      <x:c r="H39" s="35"/>
      <x:c r="I39" s="35"/>
      <x:c r="J39" s="38"/>
      <x:c r="K39" s="37"/>
      <x:c r="L39" s="37"/>
      <x:c r="M39" s="97" t="str">
        <x:f>IF(A39="","",MAX(0,'الإعداد'!$D$11-E39))</x:f>
      </x:c>
      <x:c r="N39" s="99" t="str">
        <x:f>IF(A39="","",IFERROR(INDEX('التقييمات'!$I$11:$I$60,MATCH(A39,'التقييمات'!$A$11:$A$60,0)),""))</x:f>
      </x:c>
      <x:c r="O39" s="95" t="str">
        <x:f>IF(A39="","",IF(COUNTIFS('المقابلات'!$B$11:$B$90,A39,'المقابلات'!$H$11:$H$90,"مجدولة")&gt;0,"مجدولة",IF(COUNTIFS('المقابلات'!$B$11:$B$90,A39,'المقابلات'!$H$11:$H$90,"مكتملة")&gt;0,"مكتملة","لا يوجد")))</x:f>
      </x:c>
      <x:c r="P39" s="95" t="str">
        <x:f>IF(A39="","",IF(OR(F39="تم التعيين",F39="مرفوض",F39="منسحب"),"مغلق",IF(L39="","الإجراء التالي مفقود",IF(L39&lt;'الإعداد'!$D$11,"متأخر",IF(L39&lt;='الإعداد'!$D$11+'الإعداد'!$D$13,"قريب","ضمن الخطة")))))</x:f>
      </x:c>
      <x:c r="Q39" s="95" t="str">
        <x:f>IF(A39="","",IF(OR(B39="",C39="",E39="",F39="",G39="",H39="",ISERROR(SEARCH("@",H39)),COUNTIF($A$11:$A$60,A39)&gt;1),"خطأ","سليم"))</x:f>
      </x:c>
      <x:c r="R39" s="101" t="n">
        <x:f>IF(A39="",9999,IF(Q39="خطأ",ROW()-10,IF(P39="متأخر",100+ROW()-10,IF(P39="الإجراء التالي مفقود",200+ROW()-10,IF(P39="قريب",300+ROW()-10,IF(O39="مجدولة",400+ROW()-10,9999))))))</x:f>
        <x:v>9999</x:v>
      </x:c>
      <x:c r="S39" s="2"/>
      <x:c r="T39" s="2"/>
      <x:c r="U39" s="1"/>
      <x:c r="V39" s="1"/>
      <x:c r="W39" s="1"/>
      <x:c r="X39" s="1"/>
      <x:c r="Y39" s="1"/>
      <x:c r="Z39" s="1"/>
      <x:c r="AA39" s="1"/>
      <x:c r="AB39" s="1"/>
      <x:c r="AC39" s="1"/>
      <x:c r="AD39" s="1"/>
    </x:row>
    <x:row r="40">
      <x:c r="A40" s="35"/>
      <x:c r="B40" s="35"/>
      <x:c r="C40" s="35"/>
      <x:c r="D40" s="35"/>
      <x:c r="E40" s="37"/>
      <x:c r="F40" s="35"/>
      <x:c r="G40" s="35"/>
      <x:c r="H40" s="35"/>
      <x:c r="I40" s="35"/>
      <x:c r="J40" s="38"/>
      <x:c r="K40" s="37"/>
      <x:c r="L40" s="37"/>
      <x:c r="M40" s="97" t="str">
        <x:f>IF(A40="","",MAX(0,'الإعداد'!$D$11-E40))</x:f>
      </x:c>
      <x:c r="N40" s="99" t="str">
        <x:f>IF(A40="","",IFERROR(INDEX('التقييمات'!$I$11:$I$60,MATCH(A40,'التقييمات'!$A$11:$A$60,0)),""))</x:f>
      </x:c>
      <x:c r="O40" s="95" t="str">
        <x:f>IF(A40="","",IF(COUNTIFS('المقابلات'!$B$11:$B$90,A40,'المقابلات'!$H$11:$H$90,"مجدولة")&gt;0,"مجدولة",IF(COUNTIFS('المقابلات'!$B$11:$B$90,A40,'المقابلات'!$H$11:$H$90,"مكتملة")&gt;0,"مكتملة","لا يوجد")))</x:f>
      </x:c>
      <x:c r="P40" s="95" t="str">
        <x:f>IF(A40="","",IF(OR(F40="تم التعيين",F40="مرفوض",F40="منسحب"),"مغلق",IF(L40="","الإجراء التالي مفقود",IF(L40&lt;'الإعداد'!$D$11,"متأخر",IF(L40&lt;='الإعداد'!$D$11+'الإعداد'!$D$13,"قريب","ضمن الخطة")))))</x:f>
      </x:c>
      <x:c r="Q40" s="95" t="str">
        <x:f>IF(A40="","",IF(OR(B40="",C40="",E40="",F40="",G40="",H40="",ISERROR(SEARCH("@",H40)),COUNTIF($A$11:$A$60,A40)&gt;1),"خطأ","سليم"))</x:f>
      </x:c>
      <x:c r="R40" s="101" t="n">
        <x:f>IF(A40="",9999,IF(Q40="خطأ",ROW()-10,IF(P40="متأخر",100+ROW()-10,IF(P40="الإجراء التالي مفقود",200+ROW()-10,IF(P40="قريب",300+ROW()-10,IF(O40="مجدولة",400+ROW()-10,9999))))))</x:f>
        <x:v>9999</x:v>
      </x:c>
      <x:c r="S40" s="2"/>
      <x:c r="T40" s="2"/>
      <x:c r="U40" s="1"/>
      <x:c r="V40" s="1"/>
      <x:c r="W40" s="1"/>
      <x:c r="X40" s="1"/>
      <x:c r="Y40" s="1"/>
      <x:c r="Z40" s="1"/>
      <x:c r="AA40" s="1"/>
      <x:c r="AB40" s="1"/>
      <x:c r="AC40" s="1"/>
      <x:c r="AD40" s="1"/>
    </x:row>
    <x:row r="41">
      <x:c r="A41" s="35"/>
      <x:c r="B41" s="35"/>
      <x:c r="C41" s="35"/>
      <x:c r="D41" s="35"/>
      <x:c r="E41" s="37"/>
      <x:c r="F41" s="35"/>
      <x:c r="G41" s="35"/>
      <x:c r="H41" s="35"/>
      <x:c r="I41" s="35"/>
      <x:c r="J41" s="38"/>
      <x:c r="K41" s="37"/>
      <x:c r="L41" s="37"/>
      <x:c r="M41" s="97" t="str">
        <x:f>IF(A41="","",MAX(0,'الإعداد'!$D$11-E41))</x:f>
      </x:c>
      <x:c r="N41" s="99" t="str">
        <x:f>IF(A41="","",IFERROR(INDEX('التقييمات'!$I$11:$I$60,MATCH(A41,'التقييمات'!$A$11:$A$60,0)),""))</x:f>
      </x:c>
      <x:c r="O41" s="95" t="str">
        <x:f>IF(A41="","",IF(COUNTIFS('المقابلات'!$B$11:$B$90,A41,'المقابلات'!$H$11:$H$90,"مجدولة")&gt;0,"مجدولة",IF(COUNTIFS('المقابلات'!$B$11:$B$90,A41,'المقابلات'!$H$11:$H$90,"مكتملة")&gt;0,"مكتملة","لا يوجد")))</x:f>
      </x:c>
      <x:c r="P41" s="95" t="str">
        <x:f>IF(A41="","",IF(OR(F41="تم التعيين",F41="مرفوض",F41="منسحب"),"مغلق",IF(L41="","الإجراء التالي مفقود",IF(L41&lt;'الإعداد'!$D$11,"متأخر",IF(L41&lt;='الإعداد'!$D$11+'الإعداد'!$D$13,"قريب","ضمن الخطة")))))</x:f>
      </x:c>
      <x:c r="Q41" s="95" t="str">
        <x:f>IF(A41="","",IF(OR(B41="",C41="",E41="",F41="",G41="",H41="",ISERROR(SEARCH("@",H41)),COUNTIF($A$11:$A$60,A41)&gt;1),"خطأ","سليم"))</x:f>
      </x:c>
      <x:c r="R41" s="101" t="n">
        <x:f>IF(A41="",9999,IF(Q41="خطأ",ROW()-10,IF(P41="متأخر",100+ROW()-10,IF(P41="الإجراء التالي مفقود",200+ROW()-10,IF(P41="قريب",300+ROW()-10,IF(O41="مجدولة",400+ROW()-10,9999))))))</x:f>
        <x:v>9999</x:v>
      </x:c>
      <x:c r="S41" s="2"/>
      <x:c r="T41" s="2"/>
      <x:c r="U41" s="1"/>
      <x:c r="V41" s="1"/>
      <x:c r="W41" s="1"/>
      <x:c r="X41" s="1"/>
      <x:c r="Y41" s="1"/>
      <x:c r="Z41" s="1"/>
      <x:c r="AA41" s="1"/>
      <x:c r="AB41" s="1"/>
      <x:c r="AC41" s="1"/>
      <x:c r="AD41" s="1"/>
    </x:row>
    <x:row r="42">
      <x:c r="A42" s="35"/>
      <x:c r="B42" s="35"/>
      <x:c r="C42" s="35"/>
      <x:c r="D42" s="35"/>
      <x:c r="E42" s="37"/>
      <x:c r="F42" s="35"/>
      <x:c r="G42" s="35"/>
      <x:c r="H42" s="35"/>
      <x:c r="I42" s="35"/>
      <x:c r="J42" s="38"/>
      <x:c r="K42" s="37"/>
      <x:c r="L42" s="37"/>
      <x:c r="M42" s="97" t="str">
        <x:f>IF(A42="","",MAX(0,'الإعداد'!$D$11-E42))</x:f>
      </x:c>
      <x:c r="N42" s="99" t="str">
        <x:f>IF(A42="","",IFERROR(INDEX('التقييمات'!$I$11:$I$60,MATCH(A42,'التقييمات'!$A$11:$A$60,0)),""))</x:f>
      </x:c>
      <x:c r="O42" s="95" t="str">
        <x:f>IF(A42="","",IF(COUNTIFS('المقابلات'!$B$11:$B$90,A42,'المقابلات'!$H$11:$H$90,"مجدولة")&gt;0,"مجدولة",IF(COUNTIFS('المقابلات'!$B$11:$B$90,A42,'المقابلات'!$H$11:$H$90,"مكتملة")&gt;0,"مكتملة","لا يوجد")))</x:f>
      </x:c>
      <x:c r="P42" s="95" t="str">
        <x:f>IF(A42="","",IF(OR(F42="تم التعيين",F42="مرفوض",F42="منسحب"),"مغلق",IF(L42="","الإجراء التالي مفقود",IF(L42&lt;'الإعداد'!$D$11,"متأخر",IF(L42&lt;='الإعداد'!$D$11+'الإعداد'!$D$13,"قريب","ضمن الخطة")))))</x:f>
      </x:c>
      <x:c r="Q42" s="95" t="str">
        <x:f>IF(A42="","",IF(OR(B42="",C42="",E42="",F42="",G42="",H42="",ISERROR(SEARCH("@",H42)),COUNTIF($A$11:$A$60,A42)&gt;1),"خطأ","سليم"))</x:f>
      </x:c>
      <x:c r="R42" s="101" t="n">
        <x:f>IF(A42="",9999,IF(Q42="خطأ",ROW()-10,IF(P42="متأخر",100+ROW()-10,IF(P42="الإجراء التالي مفقود",200+ROW()-10,IF(P42="قريب",300+ROW()-10,IF(O42="مجدولة",400+ROW()-10,9999))))))</x:f>
        <x:v>9999</x:v>
      </x:c>
      <x:c r="S42" s="2"/>
      <x:c r="T42" s="2"/>
      <x:c r="U42" s="1"/>
      <x:c r="V42" s="1"/>
      <x:c r="W42" s="1"/>
      <x:c r="X42" s="1"/>
      <x:c r="Y42" s="1"/>
      <x:c r="Z42" s="1"/>
      <x:c r="AA42" s="1"/>
      <x:c r="AB42" s="1"/>
      <x:c r="AC42" s="1"/>
      <x:c r="AD42" s="1"/>
    </x:row>
    <x:row r="43">
      <x:c r="A43" s="35"/>
      <x:c r="B43" s="35"/>
      <x:c r="C43" s="35"/>
      <x:c r="D43" s="35"/>
      <x:c r="E43" s="37"/>
      <x:c r="F43" s="35"/>
      <x:c r="G43" s="35"/>
      <x:c r="H43" s="35"/>
      <x:c r="I43" s="35"/>
      <x:c r="J43" s="38"/>
      <x:c r="K43" s="37"/>
      <x:c r="L43" s="37"/>
      <x:c r="M43" s="97" t="str">
        <x:f>IF(A43="","",MAX(0,'الإعداد'!$D$11-E43))</x:f>
      </x:c>
      <x:c r="N43" s="99" t="str">
        <x:f>IF(A43="","",IFERROR(INDEX('التقييمات'!$I$11:$I$60,MATCH(A43,'التقييمات'!$A$11:$A$60,0)),""))</x:f>
      </x:c>
      <x:c r="O43" s="95" t="str">
        <x:f>IF(A43="","",IF(COUNTIFS('المقابلات'!$B$11:$B$90,A43,'المقابلات'!$H$11:$H$90,"مجدولة")&gt;0,"مجدولة",IF(COUNTIFS('المقابلات'!$B$11:$B$90,A43,'المقابلات'!$H$11:$H$90,"مكتملة")&gt;0,"مكتملة","لا يوجد")))</x:f>
      </x:c>
      <x:c r="P43" s="95" t="str">
        <x:f>IF(A43="","",IF(OR(F43="تم التعيين",F43="مرفوض",F43="منسحب"),"مغلق",IF(L43="","الإجراء التالي مفقود",IF(L43&lt;'الإعداد'!$D$11,"متأخر",IF(L43&lt;='الإعداد'!$D$11+'الإعداد'!$D$13,"قريب","ضمن الخطة")))))</x:f>
      </x:c>
      <x:c r="Q43" s="95" t="str">
        <x:f>IF(A43="","",IF(OR(B43="",C43="",E43="",F43="",G43="",H43="",ISERROR(SEARCH("@",H43)),COUNTIF($A$11:$A$60,A43)&gt;1),"خطأ","سليم"))</x:f>
      </x:c>
      <x:c r="R43" s="101" t="n">
        <x:f>IF(A43="",9999,IF(Q43="خطأ",ROW()-10,IF(P43="متأخر",100+ROW()-10,IF(P43="الإجراء التالي مفقود",200+ROW()-10,IF(P43="قريب",300+ROW()-10,IF(O43="مجدولة",400+ROW()-10,9999))))))</x:f>
        <x:v>9999</x:v>
      </x:c>
      <x:c r="S43" s="2"/>
      <x:c r="T43" s="2"/>
      <x:c r="U43" s="1"/>
      <x:c r="V43" s="1"/>
      <x:c r="W43" s="1"/>
      <x:c r="X43" s="1"/>
      <x:c r="Y43" s="1"/>
      <x:c r="Z43" s="1"/>
      <x:c r="AA43" s="1"/>
      <x:c r="AB43" s="1"/>
      <x:c r="AC43" s="1"/>
      <x:c r="AD43" s="1"/>
    </x:row>
    <x:row r="44">
      <x:c r="A44" s="35"/>
      <x:c r="B44" s="35"/>
      <x:c r="C44" s="35"/>
      <x:c r="D44" s="35"/>
      <x:c r="E44" s="37"/>
      <x:c r="F44" s="35"/>
      <x:c r="G44" s="35"/>
      <x:c r="H44" s="35"/>
      <x:c r="I44" s="35"/>
      <x:c r="J44" s="38"/>
      <x:c r="K44" s="37"/>
      <x:c r="L44" s="37"/>
      <x:c r="M44" s="97" t="str">
        <x:f>IF(A44="","",MAX(0,'الإعداد'!$D$11-E44))</x:f>
      </x:c>
      <x:c r="N44" s="99" t="str">
        <x:f>IF(A44="","",IFERROR(INDEX('التقييمات'!$I$11:$I$60,MATCH(A44,'التقييمات'!$A$11:$A$60,0)),""))</x:f>
      </x:c>
      <x:c r="O44" s="95" t="str">
        <x:f>IF(A44="","",IF(COUNTIFS('المقابلات'!$B$11:$B$90,A44,'المقابلات'!$H$11:$H$90,"مجدولة")&gt;0,"مجدولة",IF(COUNTIFS('المقابلات'!$B$11:$B$90,A44,'المقابلات'!$H$11:$H$90,"مكتملة")&gt;0,"مكتملة","لا يوجد")))</x:f>
      </x:c>
      <x:c r="P44" s="95" t="str">
        <x:f>IF(A44="","",IF(OR(F44="تم التعيين",F44="مرفوض",F44="منسحب"),"مغلق",IF(L44="","الإجراء التالي مفقود",IF(L44&lt;'الإعداد'!$D$11,"متأخر",IF(L44&lt;='الإعداد'!$D$11+'الإعداد'!$D$13,"قريب","ضمن الخطة")))))</x:f>
      </x:c>
      <x:c r="Q44" s="95" t="str">
        <x:f>IF(A44="","",IF(OR(B44="",C44="",E44="",F44="",G44="",H44="",ISERROR(SEARCH("@",H44)),COUNTIF($A$11:$A$60,A44)&gt;1),"خطأ","سليم"))</x:f>
      </x:c>
      <x:c r="R44" s="101" t="n">
        <x:f>IF(A44="",9999,IF(Q44="خطأ",ROW()-10,IF(P44="متأخر",100+ROW()-10,IF(P44="الإجراء التالي مفقود",200+ROW()-10,IF(P44="قريب",300+ROW()-10,IF(O44="مجدولة",400+ROW()-10,9999))))))</x:f>
        <x:v>9999</x:v>
      </x:c>
      <x:c r="S44" s="2"/>
      <x:c r="T44" s="2"/>
      <x:c r="U44" s="1"/>
      <x:c r="V44" s="1"/>
      <x:c r="W44" s="1"/>
      <x:c r="X44" s="1"/>
      <x:c r="Y44" s="1"/>
      <x:c r="Z44" s="1"/>
      <x:c r="AA44" s="1"/>
      <x:c r="AB44" s="1"/>
      <x:c r="AC44" s="1"/>
      <x:c r="AD44" s="1"/>
    </x:row>
    <x:row r="45">
      <x:c r="A45" s="35"/>
      <x:c r="B45" s="35"/>
      <x:c r="C45" s="35"/>
      <x:c r="D45" s="35"/>
      <x:c r="E45" s="37"/>
      <x:c r="F45" s="35"/>
      <x:c r="G45" s="35"/>
      <x:c r="H45" s="35"/>
      <x:c r="I45" s="35"/>
      <x:c r="J45" s="38"/>
      <x:c r="K45" s="37"/>
      <x:c r="L45" s="37"/>
      <x:c r="M45" s="97" t="str">
        <x:f>IF(A45="","",MAX(0,'الإعداد'!$D$11-E45))</x:f>
      </x:c>
      <x:c r="N45" s="99" t="str">
        <x:f>IF(A45="","",IFERROR(INDEX('التقييمات'!$I$11:$I$60,MATCH(A45,'التقييمات'!$A$11:$A$60,0)),""))</x:f>
      </x:c>
      <x:c r="O45" s="95" t="str">
        <x:f>IF(A45="","",IF(COUNTIFS('المقابلات'!$B$11:$B$90,A45,'المقابلات'!$H$11:$H$90,"مجدولة")&gt;0,"مجدولة",IF(COUNTIFS('المقابلات'!$B$11:$B$90,A45,'المقابلات'!$H$11:$H$90,"مكتملة")&gt;0,"مكتملة","لا يوجد")))</x:f>
      </x:c>
      <x:c r="P45" s="95" t="str">
        <x:f>IF(A45="","",IF(OR(F45="تم التعيين",F45="مرفوض",F45="منسحب"),"مغلق",IF(L45="","الإجراء التالي مفقود",IF(L45&lt;'الإعداد'!$D$11,"متأخر",IF(L45&lt;='الإعداد'!$D$11+'الإعداد'!$D$13,"قريب","ضمن الخطة")))))</x:f>
      </x:c>
      <x:c r="Q45" s="95" t="str">
        <x:f>IF(A45="","",IF(OR(B45="",C45="",E45="",F45="",G45="",H45="",ISERROR(SEARCH("@",H45)),COUNTIF($A$11:$A$60,A45)&gt;1),"خطأ","سليم"))</x:f>
      </x:c>
      <x:c r="R45" s="101" t="n">
        <x:f>IF(A45="",9999,IF(Q45="خطأ",ROW()-10,IF(P45="متأخر",100+ROW()-10,IF(P45="الإجراء التالي مفقود",200+ROW()-10,IF(P45="قريب",300+ROW()-10,IF(O45="مجدولة",400+ROW()-10,9999))))))</x:f>
        <x:v>9999</x:v>
      </x:c>
      <x:c r="S45" s="2"/>
      <x:c r="T45" s="2"/>
      <x:c r="U45" s="1"/>
      <x:c r="V45" s="1"/>
      <x:c r="W45" s="1"/>
      <x:c r="X45" s="1"/>
      <x:c r="Y45" s="1"/>
      <x:c r="Z45" s="1"/>
      <x:c r="AA45" s="1"/>
      <x:c r="AB45" s="1"/>
      <x:c r="AC45" s="1"/>
      <x:c r="AD45" s="1"/>
    </x:row>
    <x:row r="46">
      <x:c r="A46" s="35"/>
      <x:c r="B46" s="35"/>
      <x:c r="C46" s="35"/>
      <x:c r="D46" s="35"/>
      <x:c r="E46" s="37"/>
      <x:c r="F46" s="35"/>
      <x:c r="G46" s="35"/>
      <x:c r="H46" s="35"/>
      <x:c r="I46" s="35"/>
      <x:c r="J46" s="38"/>
      <x:c r="K46" s="37"/>
      <x:c r="L46" s="37"/>
      <x:c r="M46" s="97" t="str">
        <x:f>IF(A46="","",MAX(0,'الإعداد'!$D$11-E46))</x:f>
      </x:c>
      <x:c r="N46" s="99" t="str">
        <x:f>IF(A46="","",IFERROR(INDEX('التقييمات'!$I$11:$I$60,MATCH(A46,'التقييمات'!$A$11:$A$60,0)),""))</x:f>
      </x:c>
      <x:c r="O46" s="95" t="str">
        <x:f>IF(A46="","",IF(COUNTIFS('المقابلات'!$B$11:$B$90,A46,'المقابلات'!$H$11:$H$90,"مجدولة")&gt;0,"مجدولة",IF(COUNTIFS('المقابلات'!$B$11:$B$90,A46,'المقابلات'!$H$11:$H$90,"مكتملة")&gt;0,"مكتملة","لا يوجد")))</x:f>
      </x:c>
      <x:c r="P46" s="95" t="str">
        <x:f>IF(A46="","",IF(OR(F46="تم التعيين",F46="مرفوض",F46="منسحب"),"مغلق",IF(L46="","الإجراء التالي مفقود",IF(L46&lt;'الإعداد'!$D$11,"متأخر",IF(L46&lt;='الإعداد'!$D$11+'الإعداد'!$D$13,"قريب","ضمن الخطة")))))</x:f>
      </x:c>
      <x:c r="Q46" s="95" t="str">
        <x:f>IF(A46="","",IF(OR(B46="",C46="",E46="",F46="",G46="",H46="",ISERROR(SEARCH("@",H46)),COUNTIF($A$11:$A$60,A46)&gt;1),"خطأ","سليم"))</x:f>
      </x:c>
      <x:c r="R46" s="101" t="n">
        <x:f>IF(A46="",9999,IF(Q46="خطأ",ROW()-10,IF(P46="متأخر",100+ROW()-10,IF(P46="الإجراء التالي مفقود",200+ROW()-10,IF(P46="قريب",300+ROW()-10,IF(O46="مجدولة",400+ROW()-10,9999))))))</x:f>
        <x:v>9999</x:v>
      </x:c>
      <x:c r="S46" s="2"/>
      <x:c r="T46" s="2"/>
      <x:c r="U46" s="1"/>
      <x:c r="V46" s="1"/>
      <x:c r="W46" s="1"/>
      <x:c r="X46" s="1"/>
      <x:c r="Y46" s="1"/>
      <x:c r="Z46" s="1"/>
      <x:c r="AA46" s="1"/>
      <x:c r="AB46" s="1"/>
      <x:c r="AC46" s="1"/>
      <x:c r="AD46" s="1"/>
    </x:row>
    <x:row r="47">
      <x:c r="A47" s="35"/>
      <x:c r="B47" s="35"/>
      <x:c r="C47" s="35"/>
      <x:c r="D47" s="35"/>
      <x:c r="E47" s="37"/>
      <x:c r="F47" s="35"/>
      <x:c r="G47" s="35"/>
      <x:c r="H47" s="35"/>
      <x:c r="I47" s="35"/>
      <x:c r="J47" s="38"/>
      <x:c r="K47" s="37"/>
      <x:c r="L47" s="37"/>
      <x:c r="M47" s="97" t="str">
        <x:f>IF(A47="","",MAX(0,'الإعداد'!$D$11-E47))</x:f>
      </x:c>
      <x:c r="N47" s="99" t="str">
        <x:f>IF(A47="","",IFERROR(INDEX('التقييمات'!$I$11:$I$60,MATCH(A47,'التقييمات'!$A$11:$A$60,0)),""))</x:f>
      </x:c>
      <x:c r="O47" s="95" t="str">
        <x:f>IF(A47="","",IF(COUNTIFS('المقابلات'!$B$11:$B$90,A47,'المقابلات'!$H$11:$H$90,"مجدولة")&gt;0,"مجدولة",IF(COUNTIFS('المقابلات'!$B$11:$B$90,A47,'المقابلات'!$H$11:$H$90,"مكتملة")&gt;0,"مكتملة","لا يوجد")))</x:f>
      </x:c>
      <x:c r="P47" s="95" t="str">
        <x:f>IF(A47="","",IF(OR(F47="تم التعيين",F47="مرفوض",F47="منسحب"),"مغلق",IF(L47="","الإجراء التالي مفقود",IF(L47&lt;'الإعداد'!$D$11,"متأخر",IF(L47&lt;='الإعداد'!$D$11+'الإعداد'!$D$13,"قريب","ضمن الخطة")))))</x:f>
      </x:c>
      <x:c r="Q47" s="95" t="str">
        <x:f>IF(A47="","",IF(OR(B47="",C47="",E47="",F47="",G47="",H47="",ISERROR(SEARCH("@",H47)),COUNTIF($A$11:$A$60,A47)&gt;1),"خطأ","سليم"))</x:f>
      </x:c>
      <x:c r="R47" s="101" t="n">
        <x:f>IF(A47="",9999,IF(Q47="خطأ",ROW()-10,IF(P47="متأخر",100+ROW()-10,IF(P47="الإجراء التالي مفقود",200+ROW()-10,IF(P47="قريب",300+ROW()-10,IF(O47="مجدولة",400+ROW()-10,9999))))))</x:f>
        <x:v>9999</x:v>
      </x:c>
      <x:c r="S47" s="2"/>
      <x:c r="T47" s="2"/>
      <x:c r="U47" s="1"/>
      <x:c r="V47" s="1"/>
      <x:c r="W47" s="1"/>
      <x:c r="X47" s="1"/>
      <x:c r="Y47" s="1"/>
      <x:c r="Z47" s="1"/>
      <x:c r="AA47" s="1"/>
      <x:c r="AB47" s="1"/>
      <x:c r="AC47" s="1"/>
      <x:c r="AD47" s="1"/>
    </x:row>
    <x:row r="48">
      <x:c r="A48" s="35"/>
      <x:c r="B48" s="35"/>
      <x:c r="C48" s="35"/>
      <x:c r="D48" s="35"/>
      <x:c r="E48" s="37"/>
      <x:c r="F48" s="35"/>
      <x:c r="G48" s="35"/>
      <x:c r="H48" s="35"/>
      <x:c r="I48" s="35"/>
      <x:c r="J48" s="38"/>
      <x:c r="K48" s="37"/>
      <x:c r="L48" s="37"/>
      <x:c r="M48" s="97" t="str">
        <x:f>IF(A48="","",MAX(0,'الإعداد'!$D$11-E48))</x:f>
      </x:c>
      <x:c r="N48" s="99" t="str">
        <x:f>IF(A48="","",IFERROR(INDEX('التقييمات'!$I$11:$I$60,MATCH(A48,'التقييمات'!$A$11:$A$60,0)),""))</x:f>
      </x:c>
      <x:c r="O48" s="95" t="str">
        <x:f>IF(A48="","",IF(COUNTIFS('المقابلات'!$B$11:$B$90,A48,'المقابلات'!$H$11:$H$90,"مجدولة")&gt;0,"مجدولة",IF(COUNTIFS('المقابلات'!$B$11:$B$90,A48,'المقابلات'!$H$11:$H$90,"مكتملة")&gt;0,"مكتملة","لا يوجد")))</x:f>
      </x:c>
      <x:c r="P48" s="95" t="str">
        <x:f>IF(A48="","",IF(OR(F48="تم التعيين",F48="مرفوض",F48="منسحب"),"مغلق",IF(L48="","الإجراء التالي مفقود",IF(L48&lt;'الإعداد'!$D$11,"متأخر",IF(L48&lt;='الإعداد'!$D$11+'الإعداد'!$D$13,"قريب","ضمن الخطة")))))</x:f>
      </x:c>
      <x:c r="Q48" s="95" t="str">
        <x:f>IF(A48="","",IF(OR(B48="",C48="",E48="",F48="",G48="",H48="",ISERROR(SEARCH("@",H48)),COUNTIF($A$11:$A$60,A48)&gt;1),"خطأ","سليم"))</x:f>
      </x:c>
      <x:c r="R48" s="101" t="n">
        <x:f>IF(A48="",9999,IF(Q48="خطأ",ROW()-10,IF(P48="متأخر",100+ROW()-10,IF(P48="الإجراء التالي مفقود",200+ROW()-10,IF(P48="قريب",300+ROW()-10,IF(O48="مجدولة",400+ROW()-10,9999))))))</x:f>
        <x:v>9999</x:v>
      </x:c>
      <x:c r="S48" s="2"/>
      <x:c r="T48" s="2"/>
      <x:c r="U48" s="1"/>
      <x:c r="V48" s="1"/>
      <x:c r="W48" s="1"/>
      <x:c r="X48" s="1"/>
      <x:c r="Y48" s="1"/>
      <x:c r="Z48" s="1"/>
      <x:c r="AA48" s="1"/>
      <x:c r="AB48" s="1"/>
      <x:c r="AC48" s="1"/>
      <x:c r="AD48" s="1"/>
    </x:row>
    <x:row r="49">
      <x:c r="A49" s="35"/>
      <x:c r="B49" s="35"/>
      <x:c r="C49" s="35"/>
      <x:c r="D49" s="35"/>
      <x:c r="E49" s="37"/>
      <x:c r="F49" s="35"/>
      <x:c r="G49" s="35"/>
      <x:c r="H49" s="35"/>
      <x:c r="I49" s="35"/>
      <x:c r="J49" s="38"/>
      <x:c r="K49" s="37"/>
      <x:c r="L49" s="37"/>
      <x:c r="M49" s="97" t="str">
        <x:f>IF(A49="","",MAX(0,'الإعداد'!$D$11-E49))</x:f>
      </x:c>
      <x:c r="N49" s="99" t="str">
        <x:f>IF(A49="","",IFERROR(INDEX('التقييمات'!$I$11:$I$60,MATCH(A49,'التقييمات'!$A$11:$A$60,0)),""))</x:f>
      </x:c>
      <x:c r="O49" s="95" t="str">
        <x:f>IF(A49="","",IF(COUNTIFS('المقابلات'!$B$11:$B$90,A49,'المقابلات'!$H$11:$H$90,"مجدولة")&gt;0,"مجدولة",IF(COUNTIFS('المقابلات'!$B$11:$B$90,A49,'المقابلات'!$H$11:$H$90,"مكتملة")&gt;0,"مكتملة","لا يوجد")))</x:f>
      </x:c>
      <x:c r="P49" s="95" t="str">
        <x:f>IF(A49="","",IF(OR(F49="تم التعيين",F49="مرفوض",F49="منسحب"),"مغلق",IF(L49="","الإجراء التالي مفقود",IF(L49&lt;'الإعداد'!$D$11,"متأخر",IF(L49&lt;='الإعداد'!$D$11+'الإعداد'!$D$13,"قريب","ضمن الخطة")))))</x:f>
      </x:c>
      <x:c r="Q49" s="95" t="str">
        <x:f>IF(A49="","",IF(OR(B49="",C49="",E49="",F49="",G49="",H49="",ISERROR(SEARCH("@",H49)),COUNTIF($A$11:$A$60,A49)&gt;1),"خطأ","سليم"))</x:f>
      </x:c>
      <x:c r="R49" s="101" t="n">
        <x:f>IF(A49="",9999,IF(Q49="خطأ",ROW()-10,IF(P49="متأخر",100+ROW()-10,IF(P49="الإجراء التالي مفقود",200+ROW()-10,IF(P49="قريب",300+ROW()-10,IF(O49="مجدولة",400+ROW()-10,9999))))))</x:f>
        <x:v>9999</x:v>
      </x:c>
      <x:c r="S49" s="2"/>
      <x:c r="T49" s="2"/>
      <x:c r="U49" s="1"/>
      <x:c r="V49" s="1"/>
      <x:c r="W49" s="1"/>
      <x:c r="X49" s="1"/>
      <x:c r="Y49" s="1"/>
      <x:c r="Z49" s="1"/>
      <x:c r="AA49" s="1"/>
      <x:c r="AB49" s="1"/>
      <x:c r="AC49" s="1"/>
      <x:c r="AD49" s="1"/>
    </x:row>
    <x:row r="50">
      <x:c r="A50" s="35"/>
      <x:c r="B50" s="35"/>
      <x:c r="C50" s="35"/>
      <x:c r="D50" s="35"/>
      <x:c r="E50" s="37"/>
      <x:c r="F50" s="35"/>
      <x:c r="G50" s="35"/>
      <x:c r="H50" s="35"/>
      <x:c r="I50" s="35"/>
      <x:c r="J50" s="38"/>
      <x:c r="K50" s="37"/>
      <x:c r="L50" s="37"/>
      <x:c r="M50" s="97" t="str">
        <x:f>IF(A50="","",MAX(0,'الإعداد'!$D$11-E50))</x:f>
      </x:c>
      <x:c r="N50" s="99" t="str">
        <x:f>IF(A50="","",IFERROR(INDEX('التقييمات'!$I$11:$I$60,MATCH(A50,'التقييمات'!$A$11:$A$60,0)),""))</x:f>
      </x:c>
      <x:c r="O50" s="95" t="str">
        <x:f>IF(A50="","",IF(COUNTIFS('المقابلات'!$B$11:$B$90,A50,'المقابلات'!$H$11:$H$90,"مجدولة")&gt;0,"مجدولة",IF(COUNTIFS('المقابلات'!$B$11:$B$90,A50,'المقابلات'!$H$11:$H$90,"مكتملة")&gt;0,"مكتملة","لا يوجد")))</x:f>
      </x:c>
      <x:c r="P50" s="95" t="str">
        <x:f>IF(A50="","",IF(OR(F50="تم التعيين",F50="مرفوض",F50="منسحب"),"مغلق",IF(L50="","الإجراء التالي مفقود",IF(L50&lt;'الإعداد'!$D$11,"متأخر",IF(L50&lt;='الإعداد'!$D$11+'الإعداد'!$D$13,"قريب","ضمن الخطة")))))</x:f>
      </x:c>
      <x:c r="Q50" s="95" t="str">
        <x:f>IF(A50="","",IF(OR(B50="",C50="",E50="",F50="",G50="",H50="",ISERROR(SEARCH("@",H50)),COUNTIF($A$11:$A$60,A50)&gt;1),"خطأ","سليم"))</x:f>
      </x:c>
      <x:c r="R50" s="101" t="n">
        <x:f>IF(A50="",9999,IF(Q50="خطأ",ROW()-10,IF(P50="متأخر",100+ROW()-10,IF(P50="الإجراء التالي مفقود",200+ROW()-10,IF(P50="قريب",300+ROW()-10,IF(O50="مجدولة",400+ROW()-10,9999))))))</x:f>
        <x:v>9999</x:v>
      </x:c>
      <x:c r="S50" s="2"/>
      <x:c r="T50" s="2"/>
      <x:c r="U50" s="1"/>
      <x:c r="V50" s="1"/>
      <x:c r="W50" s="1"/>
      <x:c r="X50" s="1"/>
      <x:c r="Y50" s="1"/>
      <x:c r="Z50" s="1"/>
      <x:c r="AA50" s="1"/>
      <x:c r="AB50" s="1"/>
      <x:c r="AC50" s="1"/>
      <x:c r="AD50" s="1"/>
    </x:row>
    <x:row r="51">
      <x:c r="A51" s="35"/>
      <x:c r="B51" s="35"/>
      <x:c r="C51" s="35"/>
      <x:c r="D51" s="35"/>
      <x:c r="E51" s="37"/>
      <x:c r="F51" s="35"/>
      <x:c r="G51" s="35"/>
      <x:c r="H51" s="35"/>
      <x:c r="I51" s="35"/>
      <x:c r="J51" s="38"/>
      <x:c r="K51" s="37"/>
      <x:c r="L51" s="37"/>
      <x:c r="M51" s="97" t="str">
        <x:f>IF(A51="","",MAX(0,'الإعداد'!$D$11-E51))</x:f>
      </x:c>
      <x:c r="N51" s="99" t="str">
        <x:f>IF(A51="","",IFERROR(INDEX('التقييمات'!$I$11:$I$60,MATCH(A51,'التقييمات'!$A$11:$A$60,0)),""))</x:f>
      </x:c>
      <x:c r="O51" s="95" t="str">
        <x:f>IF(A51="","",IF(COUNTIFS('المقابلات'!$B$11:$B$90,A51,'المقابلات'!$H$11:$H$90,"مجدولة")&gt;0,"مجدولة",IF(COUNTIFS('المقابلات'!$B$11:$B$90,A51,'المقابلات'!$H$11:$H$90,"مكتملة")&gt;0,"مكتملة","لا يوجد")))</x:f>
      </x:c>
      <x:c r="P51" s="95" t="str">
        <x:f>IF(A51="","",IF(OR(F51="تم التعيين",F51="مرفوض",F51="منسحب"),"مغلق",IF(L51="","الإجراء التالي مفقود",IF(L51&lt;'الإعداد'!$D$11,"متأخر",IF(L51&lt;='الإعداد'!$D$11+'الإعداد'!$D$13,"قريب","ضمن الخطة")))))</x:f>
      </x:c>
      <x:c r="Q51" s="95" t="str">
        <x:f>IF(A51="","",IF(OR(B51="",C51="",E51="",F51="",G51="",H51="",ISERROR(SEARCH("@",H51)),COUNTIF($A$11:$A$60,A51)&gt;1),"خطأ","سليم"))</x:f>
      </x:c>
      <x:c r="R51" s="101" t="n">
        <x:f>IF(A51="",9999,IF(Q51="خطأ",ROW()-10,IF(P51="متأخر",100+ROW()-10,IF(P51="الإجراء التالي مفقود",200+ROW()-10,IF(P51="قريب",300+ROW()-10,IF(O51="مجدولة",400+ROW()-10,9999))))))</x:f>
        <x:v>9999</x:v>
      </x:c>
      <x:c r="S51" s="2"/>
      <x:c r="T51" s="2"/>
      <x:c r="U51" s="1"/>
      <x:c r="V51" s="1"/>
      <x:c r="W51" s="1"/>
      <x:c r="X51" s="1"/>
      <x:c r="Y51" s="1"/>
      <x:c r="Z51" s="1"/>
      <x:c r="AA51" s="1"/>
      <x:c r="AB51" s="1"/>
      <x:c r="AC51" s="1"/>
      <x:c r="AD51" s="1"/>
    </x:row>
    <x:row r="52">
      <x:c r="A52" s="35"/>
      <x:c r="B52" s="35"/>
      <x:c r="C52" s="35"/>
      <x:c r="D52" s="35"/>
      <x:c r="E52" s="37"/>
      <x:c r="F52" s="35"/>
      <x:c r="G52" s="35"/>
      <x:c r="H52" s="35"/>
      <x:c r="I52" s="35"/>
      <x:c r="J52" s="38"/>
      <x:c r="K52" s="37"/>
      <x:c r="L52" s="37"/>
      <x:c r="M52" s="97" t="str">
        <x:f>IF(A52="","",MAX(0,'الإعداد'!$D$11-E52))</x:f>
      </x:c>
      <x:c r="N52" s="99" t="str">
        <x:f>IF(A52="","",IFERROR(INDEX('التقييمات'!$I$11:$I$60,MATCH(A52,'التقييمات'!$A$11:$A$60,0)),""))</x:f>
      </x:c>
      <x:c r="O52" s="95" t="str">
        <x:f>IF(A52="","",IF(COUNTIFS('المقابلات'!$B$11:$B$90,A52,'المقابلات'!$H$11:$H$90,"مجدولة")&gt;0,"مجدولة",IF(COUNTIFS('المقابلات'!$B$11:$B$90,A52,'المقابلات'!$H$11:$H$90,"مكتملة")&gt;0,"مكتملة","لا يوجد")))</x:f>
      </x:c>
      <x:c r="P52" s="95" t="str">
        <x:f>IF(A52="","",IF(OR(F52="تم التعيين",F52="مرفوض",F52="منسحب"),"مغلق",IF(L52="","الإجراء التالي مفقود",IF(L52&lt;'الإعداد'!$D$11,"متأخر",IF(L52&lt;='الإعداد'!$D$11+'الإعداد'!$D$13,"قريب","ضمن الخطة")))))</x:f>
      </x:c>
      <x:c r="Q52" s="95" t="str">
        <x:f>IF(A52="","",IF(OR(B52="",C52="",E52="",F52="",G52="",H52="",ISERROR(SEARCH("@",H52)),COUNTIF($A$11:$A$60,A52)&gt;1),"خطأ","سليم"))</x:f>
      </x:c>
      <x:c r="R52" s="101" t="n">
        <x:f>IF(A52="",9999,IF(Q52="خطأ",ROW()-10,IF(P52="متأخر",100+ROW()-10,IF(P52="الإجراء التالي مفقود",200+ROW()-10,IF(P52="قريب",300+ROW()-10,IF(O52="مجدولة",400+ROW()-10,9999))))))</x:f>
        <x:v>9999</x:v>
      </x:c>
      <x:c r="S52" s="2"/>
      <x:c r="T52" s="2"/>
      <x:c r="U52" s="1"/>
      <x:c r="V52" s="1"/>
      <x:c r="W52" s="1"/>
      <x:c r="X52" s="1"/>
      <x:c r="Y52" s="1"/>
      <x:c r="Z52" s="1"/>
      <x:c r="AA52" s="1"/>
      <x:c r="AB52" s="1"/>
      <x:c r="AC52" s="1"/>
      <x:c r="AD52" s="1"/>
    </x:row>
    <x:row r="53">
      <x:c r="A53" s="35"/>
      <x:c r="B53" s="35"/>
      <x:c r="C53" s="35"/>
      <x:c r="D53" s="35"/>
      <x:c r="E53" s="37"/>
      <x:c r="F53" s="35"/>
      <x:c r="G53" s="35"/>
      <x:c r="H53" s="35"/>
      <x:c r="I53" s="35"/>
      <x:c r="J53" s="38"/>
      <x:c r="K53" s="37"/>
      <x:c r="L53" s="37"/>
      <x:c r="M53" s="97" t="str">
        <x:f>IF(A53="","",MAX(0,'الإعداد'!$D$11-E53))</x:f>
      </x:c>
      <x:c r="N53" s="99" t="str">
        <x:f>IF(A53="","",IFERROR(INDEX('التقييمات'!$I$11:$I$60,MATCH(A53,'التقييمات'!$A$11:$A$60,0)),""))</x:f>
      </x:c>
      <x:c r="O53" s="95" t="str">
        <x:f>IF(A53="","",IF(COUNTIFS('المقابلات'!$B$11:$B$90,A53,'المقابلات'!$H$11:$H$90,"مجدولة")&gt;0,"مجدولة",IF(COUNTIFS('المقابلات'!$B$11:$B$90,A53,'المقابلات'!$H$11:$H$90,"مكتملة")&gt;0,"مكتملة","لا يوجد")))</x:f>
      </x:c>
      <x:c r="P53" s="95" t="str">
        <x:f>IF(A53="","",IF(OR(F53="تم التعيين",F53="مرفوض",F53="منسحب"),"مغلق",IF(L53="","الإجراء التالي مفقود",IF(L53&lt;'الإعداد'!$D$11,"متأخر",IF(L53&lt;='الإعداد'!$D$11+'الإعداد'!$D$13,"قريب","ضمن الخطة")))))</x:f>
      </x:c>
      <x:c r="Q53" s="95" t="str">
        <x:f>IF(A53="","",IF(OR(B53="",C53="",E53="",F53="",G53="",H53="",ISERROR(SEARCH("@",H53)),COUNTIF($A$11:$A$60,A53)&gt;1),"خطأ","سليم"))</x:f>
      </x:c>
      <x:c r="R53" s="101" t="n">
        <x:f>IF(A53="",9999,IF(Q53="خطأ",ROW()-10,IF(P53="متأخر",100+ROW()-10,IF(P53="الإجراء التالي مفقود",200+ROW()-10,IF(P53="قريب",300+ROW()-10,IF(O53="مجدولة",400+ROW()-10,9999))))))</x:f>
        <x:v>9999</x:v>
      </x:c>
      <x:c r="S53" s="2"/>
      <x:c r="T53" s="2"/>
      <x:c r="U53" s="1"/>
      <x:c r="V53" s="1"/>
      <x:c r="W53" s="1"/>
      <x:c r="X53" s="1"/>
      <x:c r="Y53" s="1"/>
      <x:c r="Z53" s="1"/>
      <x:c r="AA53" s="1"/>
      <x:c r="AB53" s="1"/>
      <x:c r="AC53" s="1"/>
      <x:c r="AD53" s="1"/>
    </x:row>
    <x:row r="54">
      <x:c r="A54" s="35"/>
      <x:c r="B54" s="35"/>
      <x:c r="C54" s="35"/>
      <x:c r="D54" s="35"/>
      <x:c r="E54" s="37"/>
      <x:c r="F54" s="35"/>
      <x:c r="G54" s="35"/>
      <x:c r="H54" s="35"/>
      <x:c r="I54" s="35"/>
      <x:c r="J54" s="38"/>
      <x:c r="K54" s="37"/>
      <x:c r="L54" s="37"/>
      <x:c r="M54" s="97" t="str">
        <x:f>IF(A54="","",MAX(0,'الإعداد'!$D$11-E54))</x:f>
      </x:c>
      <x:c r="N54" s="99" t="str">
        <x:f>IF(A54="","",IFERROR(INDEX('التقييمات'!$I$11:$I$60,MATCH(A54,'التقييمات'!$A$11:$A$60,0)),""))</x:f>
      </x:c>
      <x:c r="O54" s="95" t="str">
        <x:f>IF(A54="","",IF(COUNTIFS('المقابلات'!$B$11:$B$90,A54,'المقابلات'!$H$11:$H$90,"مجدولة")&gt;0,"مجدولة",IF(COUNTIFS('المقابلات'!$B$11:$B$90,A54,'المقابلات'!$H$11:$H$90,"مكتملة")&gt;0,"مكتملة","لا يوجد")))</x:f>
      </x:c>
      <x:c r="P54" s="95" t="str">
        <x:f>IF(A54="","",IF(OR(F54="تم التعيين",F54="مرفوض",F54="منسحب"),"مغلق",IF(L54="","الإجراء التالي مفقود",IF(L54&lt;'الإعداد'!$D$11,"متأخر",IF(L54&lt;='الإعداد'!$D$11+'الإعداد'!$D$13,"قريب","ضمن الخطة")))))</x:f>
      </x:c>
      <x:c r="Q54" s="95" t="str">
        <x:f>IF(A54="","",IF(OR(B54="",C54="",E54="",F54="",G54="",H54="",ISERROR(SEARCH("@",H54)),COUNTIF($A$11:$A$60,A54)&gt;1),"خطأ","سليم"))</x:f>
      </x:c>
      <x:c r="R54" s="101" t="n">
        <x:f>IF(A54="",9999,IF(Q54="خطأ",ROW()-10,IF(P54="متأخر",100+ROW()-10,IF(P54="الإجراء التالي مفقود",200+ROW()-10,IF(P54="قريب",300+ROW()-10,IF(O54="مجدولة",400+ROW()-10,9999))))))</x:f>
        <x:v>9999</x:v>
      </x:c>
      <x:c r="S54" s="2"/>
      <x:c r="T54" s="2"/>
      <x:c r="U54" s="1"/>
      <x:c r="V54" s="1"/>
      <x:c r="W54" s="1"/>
      <x:c r="X54" s="1"/>
      <x:c r="Y54" s="1"/>
      <x:c r="Z54" s="1"/>
      <x:c r="AA54" s="1"/>
      <x:c r="AB54" s="1"/>
      <x:c r="AC54" s="1"/>
      <x:c r="AD54" s="1"/>
    </x:row>
    <x:row r="55">
      <x:c r="A55" s="35"/>
      <x:c r="B55" s="35"/>
      <x:c r="C55" s="35"/>
      <x:c r="D55" s="35"/>
      <x:c r="E55" s="37"/>
      <x:c r="F55" s="35"/>
      <x:c r="G55" s="35"/>
      <x:c r="H55" s="35"/>
      <x:c r="I55" s="35"/>
      <x:c r="J55" s="38"/>
      <x:c r="K55" s="37"/>
      <x:c r="L55" s="37"/>
      <x:c r="M55" s="97" t="str">
        <x:f>IF(A55="","",MAX(0,'الإعداد'!$D$11-E55))</x:f>
      </x:c>
      <x:c r="N55" s="99" t="str">
        <x:f>IF(A55="","",IFERROR(INDEX('التقييمات'!$I$11:$I$60,MATCH(A55,'التقييمات'!$A$11:$A$60,0)),""))</x:f>
      </x:c>
      <x:c r="O55" s="95" t="str">
        <x:f>IF(A55="","",IF(COUNTIFS('المقابلات'!$B$11:$B$90,A55,'المقابلات'!$H$11:$H$90,"مجدولة")&gt;0,"مجدولة",IF(COUNTIFS('المقابلات'!$B$11:$B$90,A55,'المقابلات'!$H$11:$H$90,"مكتملة")&gt;0,"مكتملة","لا يوجد")))</x:f>
      </x:c>
      <x:c r="P55" s="95" t="str">
        <x:f>IF(A55="","",IF(OR(F55="تم التعيين",F55="مرفوض",F55="منسحب"),"مغلق",IF(L55="","الإجراء التالي مفقود",IF(L55&lt;'الإعداد'!$D$11,"متأخر",IF(L55&lt;='الإعداد'!$D$11+'الإعداد'!$D$13,"قريب","ضمن الخطة")))))</x:f>
      </x:c>
      <x:c r="Q55" s="95" t="str">
        <x:f>IF(A55="","",IF(OR(B55="",C55="",E55="",F55="",G55="",H55="",ISERROR(SEARCH("@",H55)),COUNTIF($A$11:$A$60,A55)&gt;1),"خطأ","سليم"))</x:f>
      </x:c>
      <x:c r="R55" s="101" t="n">
        <x:f>IF(A55="",9999,IF(Q55="خطأ",ROW()-10,IF(P55="متأخر",100+ROW()-10,IF(P55="الإجراء التالي مفقود",200+ROW()-10,IF(P55="قريب",300+ROW()-10,IF(O55="مجدولة",400+ROW()-10,9999))))))</x:f>
        <x:v>9999</x:v>
      </x:c>
      <x:c r="S55" s="2"/>
      <x:c r="T55" s="2"/>
      <x:c r="U55" s="1"/>
      <x:c r="V55" s="1"/>
      <x:c r="W55" s="1"/>
      <x:c r="X55" s="1"/>
      <x:c r="Y55" s="1"/>
      <x:c r="Z55" s="1"/>
      <x:c r="AA55" s="1"/>
      <x:c r="AB55" s="1"/>
      <x:c r="AC55" s="1"/>
      <x:c r="AD55" s="1"/>
    </x:row>
    <x:row r="56">
      <x:c r="A56" s="35"/>
      <x:c r="B56" s="35"/>
      <x:c r="C56" s="35"/>
      <x:c r="D56" s="35"/>
      <x:c r="E56" s="37"/>
      <x:c r="F56" s="35"/>
      <x:c r="G56" s="35"/>
      <x:c r="H56" s="35"/>
      <x:c r="I56" s="35"/>
      <x:c r="J56" s="38"/>
      <x:c r="K56" s="37"/>
      <x:c r="L56" s="37"/>
      <x:c r="M56" s="97" t="str">
        <x:f>IF(A56="","",MAX(0,'الإعداد'!$D$11-E56))</x:f>
      </x:c>
      <x:c r="N56" s="99" t="str">
        <x:f>IF(A56="","",IFERROR(INDEX('التقييمات'!$I$11:$I$60,MATCH(A56,'التقييمات'!$A$11:$A$60,0)),""))</x:f>
      </x:c>
      <x:c r="O56" s="95" t="str">
        <x:f>IF(A56="","",IF(COUNTIFS('المقابلات'!$B$11:$B$90,A56,'المقابلات'!$H$11:$H$90,"مجدولة")&gt;0,"مجدولة",IF(COUNTIFS('المقابلات'!$B$11:$B$90,A56,'المقابلات'!$H$11:$H$90,"مكتملة")&gt;0,"مكتملة","لا يوجد")))</x:f>
      </x:c>
      <x:c r="P56" s="95" t="str">
        <x:f>IF(A56="","",IF(OR(F56="تم التعيين",F56="مرفوض",F56="منسحب"),"مغلق",IF(L56="","الإجراء التالي مفقود",IF(L56&lt;'الإعداد'!$D$11,"متأخر",IF(L56&lt;='الإعداد'!$D$11+'الإعداد'!$D$13,"قريب","ضمن الخطة")))))</x:f>
      </x:c>
      <x:c r="Q56" s="95" t="str">
        <x:f>IF(A56="","",IF(OR(B56="",C56="",E56="",F56="",G56="",H56="",ISERROR(SEARCH("@",H56)),COUNTIF($A$11:$A$60,A56)&gt;1),"خطأ","سليم"))</x:f>
      </x:c>
      <x:c r="R56" s="101" t="n">
        <x:f>IF(A56="",9999,IF(Q56="خطأ",ROW()-10,IF(P56="متأخر",100+ROW()-10,IF(P56="الإجراء التالي مفقود",200+ROW()-10,IF(P56="قريب",300+ROW()-10,IF(O56="مجدولة",400+ROW()-10,9999))))))</x:f>
        <x:v>9999</x:v>
      </x:c>
      <x:c r="S56" s="2"/>
      <x:c r="T56" s="2"/>
      <x:c r="U56" s="1"/>
      <x:c r="V56" s="1"/>
      <x:c r="W56" s="1"/>
      <x:c r="X56" s="1"/>
      <x:c r="Y56" s="1"/>
      <x:c r="Z56" s="1"/>
      <x:c r="AA56" s="1"/>
      <x:c r="AB56" s="1"/>
      <x:c r="AC56" s="1"/>
      <x:c r="AD56" s="1"/>
    </x:row>
    <x:row r="57">
      <x:c r="A57" s="35"/>
      <x:c r="B57" s="35"/>
      <x:c r="C57" s="35"/>
      <x:c r="D57" s="35"/>
      <x:c r="E57" s="37"/>
      <x:c r="F57" s="35"/>
      <x:c r="G57" s="35"/>
      <x:c r="H57" s="35"/>
      <x:c r="I57" s="35"/>
      <x:c r="J57" s="38"/>
      <x:c r="K57" s="37"/>
      <x:c r="L57" s="37"/>
      <x:c r="M57" s="97" t="str">
        <x:f>IF(A57="","",MAX(0,'الإعداد'!$D$11-E57))</x:f>
      </x:c>
      <x:c r="N57" s="99" t="str">
        <x:f>IF(A57="","",IFERROR(INDEX('التقييمات'!$I$11:$I$60,MATCH(A57,'التقييمات'!$A$11:$A$60,0)),""))</x:f>
      </x:c>
      <x:c r="O57" s="95" t="str">
        <x:f>IF(A57="","",IF(COUNTIFS('المقابلات'!$B$11:$B$90,A57,'المقابلات'!$H$11:$H$90,"مجدولة")&gt;0,"مجدولة",IF(COUNTIFS('المقابلات'!$B$11:$B$90,A57,'المقابلات'!$H$11:$H$90,"مكتملة")&gt;0,"مكتملة","لا يوجد")))</x:f>
      </x:c>
      <x:c r="P57" s="95" t="str">
        <x:f>IF(A57="","",IF(OR(F57="تم التعيين",F57="مرفوض",F57="منسحب"),"مغلق",IF(L57="","الإجراء التالي مفقود",IF(L57&lt;'الإعداد'!$D$11,"متأخر",IF(L57&lt;='الإعداد'!$D$11+'الإعداد'!$D$13,"قريب","ضمن الخطة")))))</x:f>
      </x:c>
      <x:c r="Q57" s="95" t="str">
        <x:f>IF(A57="","",IF(OR(B57="",C57="",E57="",F57="",G57="",H57="",ISERROR(SEARCH("@",H57)),COUNTIF($A$11:$A$60,A57)&gt;1),"خطأ","سليم"))</x:f>
      </x:c>
      <x:c r="R57" s="101" t="n">
        <x:f>IF(A57="",9999,IF(Q57="خطأ",ROW()-10,IF(P57="متأخر",100+ROW()-10,IF(P57="الإجراء التالي مفقود",200+ROW()-10,IF(P57="قريب",300+ROW()-10,IF(O57="مجدولة",400+ROW()-10,9999))))))</x:f>
        <x:v>9999</x:v>
      </x:c>
      <x:c r="S57" s="2"/>
      <x:c r="T57" s="2"/>
      <x:c r="U57" s="1"/>
      <x:c r="V57" s="1"/>
      <x:c r="W57" s="1"/>
      <x:c r="X57" s="1"/>
      <x:c r="Y57" s="1"/>
      <x:c r="Z57" s="1"/>
      <x:c r="AA57" s="1"/>
      <x:c r="AB57" s="1"/>
      <x:c r="AC57" s="1"/>
      <x:c r="AD57" s="1"/>
    </x:row>
    <x:row r="58">
      <x:c r="A58" s="35"/>
      <x:c r="B58" s="35"/>
      <x:c r="C58" s="35"/>
      <x:c r="D58" s="35"/>
      <x:c r="E58" s="37"/>
      <x:c r="F58" s="35"/>
      <x:c r="G58" s="35"/>
      <x:c r="H58" s="35"/>
      <x:c r="I58" s="35"/>
      <x:c r="J58" s="38"/>
      <x:c r="K58" s="37"/>
      <x:c r="L58" s="37"/>
      <x:c r="M58" s="97" t="str">
        <x:f>IF(A58="","",MAX(0,'الإعداد'!$D$11-E58))</x:f>
      </x:c>
      <x:c r="N58" s="99" t="str">
        <x:f>IF(A58="","",IFERROR(INDEX('التقييمات'!$I$11:$I$60,MATCH(A58,'التقييمات'!$A$11:$A$60,0)),""))</x:f>
      </x:c>
      <x:c r="O58" s="95" t="str">
        <x:f>IF(A58="","",IF(COUNTIFS('المقابلات'!$B$11:$B$90,A58,'المقابلات'!$H$11:$H$90,"مجدولة")&gt;0,"مجدولة",IF(COUNTIFS('المقابلات'!$B$11:$B$90,A58,'المقابلات'!$H$11:$H$90,"مكتملة")&gt;0,"مكتملة","لا يوجد")))</x:f>
      </x:c>
      <x:c r="P58" s="95" t="str">
        <x:f>IF(A58="","",IF(OR(F58="تم التعيين",F58="مرفوض",F58="منسحب"),"مغلق",IF(L58="","الإجراء التالي مفقود",IF(L58&lt;'الإعداد'!$D$11,"متأخر",IF(L58&lt;='الإعداد'!$D$11+'الإعداد'!$D$13,"قريب","ضمن الخطة")))))</x:f>
      </x:c>
      <x:c r="Q58" s="95" t="str">
        <x:f>IF(A58="","",IF(OR(B58="",C58="",E58="",F58="",G58="",H58="",ISERROR(SEARCH("@",H58)),COUNTIF($A$11:$A$60,A58)&gt;1),"خطأ","سليم"))</x:f>
      </x:c>
      <x:c r="R58" s="101" t="n">
        <x:f>IF(A58="",9999,IF(Q58="خطأ",ROW()-10,IF(P58="متأخر",100+ROW()-10,IF(P58="الإجراء التالي مفقود",200+ROW()-10,IF(P58="قريب",300+ROW()-10,IF(O58="مجدولة",400+ROW()-10,9999))))))</x:f>
        <x:v>9999</x:v>
      </x:c>
      <x:c r="S58" s="2"/>
      <x:c r="T58" s="2"/>
      <x:c r="U58" s="1"/>
      <x:c r="V58" s="1"/>
      <x:c r="W58" s="1"/>
      <x:c r="X58" s="1"/>
      <x:c r="Y58" s="1"/>
      <x:c r="Z58" s="1"/>
      <x:c r="AA58" s="1"/>
      <x:c r="AB58" s="1"/>
      <x:c r="AC58" s="1"/>
      <x:c r="AD58" s="1"/>
    </x:row>
    <x:row r="59">
      <x:c r="A59" s="35"/>
      <x:c r="B59" s="35"/>
      <x:c r="C59" s="35"/>
      <x:c r="D59" s="35"/>
      <x:c r="E59" s="37"/>
      <x:c r="F59" s="35"/>
      <x:c r="G59" s="35"/>
      <x:c r="H59" s="35"/>
      <x:c r="I59" s="35"/>
      <x:c r="J59" s="38"/>
      <x:c r="K59" s="37"/>
      <x:c r="L59" s="37"/>
      <x:c r="M59" s="97" t="str">
        <x:f>IF(A59="","",MAX(0,'الإعداد'!$D$11-E59))</x:f>
      </x:c>
      <x:c r="N59" s="99" t="str">
        <x:f>IF(A59="","",IFERROR(INDEX('التقييمات'!$I$11:$I$60,MATCH(A59,'التقييمات'!$A$11:$A$60,0)),""))</x:f>
      </x:c>
      <x:c r="O59" s="95" t="str">
        <x:f>IF(A59="","",IF(COUNTIFS('المقابلات'!$B$11:$B$90,A59,'المقابلات'!$H$11:$H$90,"مجدولة")&gt;0,"مجدولة",IF(COUNTIFS('المقابلات'!$B$11:$B$90,A59,'المقابلات'!$H$11:$H$90,"مكتملة")&gt;0,"مكتملة","لا يوجد")))</x:f>
      </x:c>
      <x:c r="P59" s="95" t="str">
        <x:f>IF(A59="","",IF(OR(F59="تم التعيين",F59="مرفوض",F59="منسحب"),"مغلق",IF(L59="","الإجراء التالي مفقود",IF(L59&lt;'الإعداد'!$D$11,"متأخر",IF(L59&lt;='الإعداد'!$D$11+'الإعداد'!$D$13,"قريب","ضمن الخطة")))))</x:f>
      </x:c>
      <x:c r="Q59" s="95" t="str">
        <x:f>IF(A59="","",IF(OR(B59="",C59="",E59="",F59="",G59="",H59="",ISERROR(SEARCH("@",H59)),COUNTIF($A$11:$A$60,A59)&gt;1),"خطأ","سليم"))</x:f>
      </x:c>
      <x:c r="R59" s="101" t="n">
        <x:f>IF(A59="",9999,IF(Q59="خطأ",ROW()-10,IF(P59="متأخر",100+ROW()-10,IF(P59="الإجراء التالي مفقود",200+ROW()-10,IF(P59="قريب",300+ROW()-10,IF(O59="مجدولة",400+ROW()-10,9999))))))</x:f>
        <x:v>9999</x:v>
      </x:c>
      <x:c r="S59" s="2"/>
      <x:c r="T59" s="2"/>
      <x:c r="U59" s="1"/>
      <x:c r="V59" s="1"/>
      <x:c r="W59" s="1"/>
      <x:c r="X59" s="1"/>
      <x:c r="Y59" s="1"/>
      <x:c r="Z59" s="1"/>
      <x:c r="AA59" s="1"/>
      <x:c r="AB59" s="1"/>
      <x:c r="AC59" s="1"/>
      <x:c r="AD59" s="1"/>
    </x:row>
    <x:row r="60">
      <x:c r="A60" s="36"/>
      <x:c r="B60" s="36"/>
      <x:c r="C60" s="36"/>
      <x:c r="D60" s="36"/>
      <x:c r="E60" s="52"/>
      <x:c r="F60" s="36"/>
      <x:c r="G60" s="36"/>
      <x:c r="H60" s="36"/>
      <x:c r="I60" s="36"/>
      <x:c r="J60" s="53"/>
      <x:c r="K60" s="52"/>
      <x:c r="L60" s="52"/>
      <x:c r="M60" s="98" t="str">
        <x:f>IF(A60="","",MAX(0,'الإعداد'!$D$11-E60))</x:f>
      </x:c>
      <x:c r="N60" s="100" t="str">
        <x:f>IF(A60="","",IFERROR(INDEX('التقييمات'!$I$11:$I$60,MATCH(A60,'التقييمات'!$A$11:$A$60,0)),""))</x:f>
      </x:c>
      <x:c r="O60" s="96" t="str">
        <x:f>IF(A60="","",IF(COUNTIFS('المقابلات'!$B$11:$B$90,A60,'المقابلات'!$H$11:$H$90,"مجدولة")&gt;0,"مجدولة",IF(COUNTIFS('المقابلات'!$B$11:$B$90,A60,'المقابلات'!$H$11:$H$90,"مكتملة")&gt;0,"مكتملة","لا يوجد")))</x:f>
      </x:c>
      <x:c r="P60" s="96" t="str">
        <x:f>IF(A60="","",IF(OR(F60="تم التعيين",F60="مرفوض",F60="منسحب"),"مغلق",IF(L60="","الإجراء التالي مفقود",IF(L60&lt;'الإعداد'!$D$11,"متأخر",IF(L60&lt;='الإعداد'!$D$11+'الإعداد'!$D$13,"قريب","ضمن الخطة")))))</x:f>
      </x:c>
      <x:c r="Q60" s="96" t="str">
        <x:f>IF(A60="","",IF(OR(B60="",C60="",E60="",F60="",G60="",H60="",ISERROR(SEARCH("@",H60)),COUNTIF($A$11:$A$60,A60)&gt;1),"خطأ","سليم"))</x:f>
      </x:c>
      <x:c r="R60" s="102" t="n">
        <x:f>IF(A60="",9999,IF(Q60="خطأ",ROW()-10,IF(P60="متأخر",100+ROW()-10,IF(P60="الإجراء التالي مفقود",200+ROW()-10,IF(P60="قريب",300+ROW()-10,IF(O60="مجدولة",400+ROW()-10,9999))))))</x:f>
        <x:v>9999</x:v>
      </x:c>
      <x:c r="S60" s="2"/>
      <x:c r="T60" s="2"/>
      <x:c r="U60" s="1"/>
      <x:c r="V60" s="1"/>
      <x:c r="W60" s="1"/>
      <x:c r="X60" s="1"/>
      <x:c r="Y60" s="1"/>
      <x:c r="Z60" s="1"/>
      <x:c r="AA60" s="1"/>
      <x:c r="AB60" s="1"/>
      <x:c r="AC60" s="1"/>
      <x:c r="AD60" s="1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1"/>
      <x:c r="V61" s="1"/>
      <x:c r="W61" s="1"/>
      <x:c r="X61" s="1"/>
      <x:c r="Y61" s="1"/>
      <x:c r="Z61" s="1"/>
      <x:c r="AA61" s="1"/>
      <x:c r="AB61" s="1"/>
      <x:c r="AC61" s="1"/>
      <x:c r="AD61" s="1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1"/>
      <x:c r="V62" s="1"/>
      <x:c r="W62" s="1"/>
      <x:c r="X62" s="1"/>
      <x:c r="Y62" s="1"/>
      <x:c r="Z62" s="1"/>
      <x:c r="AA62" s="1"/>
      <x:c r="AB62" s="1"/>
      <x:c r="AC62" s="1"/>
      <x:c r="AD62" s="1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1"/>
      <x:c r="V63" s="1"/>
      <x:c r="W63" s="1"/>
      <x:c r="X63" s="1"/>
      <x:c r="Y63" s="1"/>
      <x:c r="Z63" s="1"/>
      <x:c r="AA63" s="1"/>
      <x:c r="AB63" s="1"/>
      <x:c r="AC63" s="1"/>
      <x:c r="AD63" s="1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1"/>
      <x:c r="V64" s="1"/>
      <x:c r="W64" s="1"/>
      <x:c r="X64" s="1"/>
      <x:c r="Y64" s="1"/>
      <x:c r="Z64" s="1"/>
      <x:c r="AA64" s="1"/>
      <x:c r="AB64" s="1"/>
      <x:c r="AC64" s="1"/>
      <x:c r="AD64" s="1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1"/>
      <x:c r="V65" s="1"/>
      <x:c r="W65" s="1"/>
      <x:c r="X65" s="1"/>
      <x:c r="Y65" s="1"/>
      <x:c r="Z65" s="1"/>
      <x:c r="AA65" s="1"/>
      <x:c r="AB65" s="1"/>
      <x:c r="AC65" s="1"/>
      <x:c r="AD65" s="1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1"/>
      <x:c r="V66" s="1"/>
      <x:c r="W66" s="1"/>
      <x:c r="X66" s="1"/>
      <x:c r="Y66" s="1"/>
      <x:c r="Z66" s="1"/>
      <x:c r="AA66" s="1"/>
      <x:c r="AB66" s="1"/>
      <x:c r="AC66" s="1"/>
      <x:c r="AD66" s="1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1"/>
      <x:c r="V67" s="1"/>
      <x:c r="W67" s="1"/>
      <x:c r="X67" s="1"/>
      <x:c r="Y67" s="1"/>
      <x:c r="Z67" s="1"/>
      <x:c r="AA67" s="1"/>
      <x:c r="AB67" s="1"/>
      <x:c r="AC67" s="1"/>
      <x:c r="AD67" s="1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1"/>
      <x:c r="V68" s="1"/>
      <x:c r="W68" s="1"/>
      <x:c r="X68" s="1"/>
      <x:c r="Y68" s="1"/>
      <x:c r="Z68" s="1"/>
      <x:c r="AA68" s="1"/>
      <x:c r="AB68" s="1"/>
      <x:c r="AC68" s="1"/>
      <x:c r="AD68" s="1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1"/>
      <x:c r="V69" s="1"/>
      <x:c r="W69" s="1"/>
      <x:c r="X69" s="1"/>
      <x:c r="Y69" s="1"/>
      <x:c r="Z69" s="1"/>
      <x:c r="AA69" s="1"/>
      <x:c r="AB69" s="1"/>
      <x:c r="AC69" s="1"/>
      <x:c r="AD69" s="1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1"/>
      <x:c r="V70" s="1"/>
      <x:c r="W70" s="1"/>
      <x:c r="X70" s="1"/>
      <x:c r="Y70" s="1"/>
      <x:c r="Z70" s="1"/>
      <x:c r="AA70" s="1"/>
      <x:c r="AB70" s="1"/>
      <x:c r="AC70" s="1"/>
      <x:c r="AD70" s="1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1"/>
      <x:c r="V71" s="1"/>
      <x:c r="W71" s="1"/>
      <x:c r="X71" s="1"/>
      <x:c r="Y71" s="1"/>
      <x:c r="Z71" s="1"/>
      <x:c r="AA71" s="1"/>
      <x:c r="AB71" s="1"/>
      <x:c r="AC71" s="1"/>
      <x:c r="AD71" s="1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1"/>
      <x:c r="V72" s="1"/>
      <x:c r="W72" s="1"/>
      <x:c r="X72" s="1"/>
      <x:c r="Y72" s="1"/>
      <x:c r="Z72" s="1"/>
      <x:c r="AA72" s="1"/>
      <x:c r="AB72" s="1"/>
      <x:c r="AC72" s="1"/>
      <x:c r="AD72" s="1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1"/>
      <x:c r="V73" s="1"/>
      <x:c r="W73" s="1"/>
      <x:c r="X73" s="1"/>
      <x:c r="Y73" s="1"/>
      <x:c r="Z73" s="1"/>
      <x:c r="AA73" s="1"/>
      <x:c r="AB73" s="1"/>
      <x:c r="AC73" s="1"/>
      <x:c r="AD73" s="1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1"/>
      <x:c r="V74" s="1"/>
      <x:c r="W74" s="1"/>
      <x:c r="X74" s="1"/>
      <x:c r="Y74" s="1"/>
      <x:c r="Z74" s="1"/>
      <x:c r="AA74" s="1"/>
      <x:c r="AB74" s="1"/>
      <x:c r="AC74" s="1"/>
      <x:c r="AD74" s="1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1"/>
      <x:c r="V75" s="1"/>
      <x:c r="W75" s="1"/>
      <x:c r="X75" s="1"/>
      <x:c r="Y75" s="1"/>
      <x:c r="Z75" s="1"/>
      <x:c r="AA75" s="1"/>
      <x:c r="AB75" s="1"/>
      <x:c r="AC75" s="1"/>
      <x:c r="AD75" s="1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1"/>
      <x:c r="V76" s="1"/>
      <x:c r="W76" s="1"/>
      <x:c r="X76" s="1"/>
      <x:c r="Y76" s="1"/>
      <x:c r="Z76" s="1"/>
      <x:c r="AA76" s="1"/>
      <x:c r="AB76" s="1"/>
      <x:c r="AC76" s="1"/>
      <x:c r="AD76" s="1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1"/>
      <x:c r="V77" s="1"/>
      <x:c r="W77" s="1"/>
      <x:c r="X77" s="1"/>
      <x:c r="Y77" s="1"/>
      <x:c r="Z77" s="1"/>
      <x:c r="AA77" s="1"/>
      <x:c r="AB77" s="1"/>
      <x:c r="AC77" s="1"/>
      <x:c r="AD77" s="1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1"/>
      <x:c r="V78" s="1"/>
      <x:c r="W78" s="1"/>
      <x:c r="X78" s="1"/>
      <x:c r="Y78" s="1"/>
      <x:c r="Z78" s="1"/>
      <x:c r="AA78" s="1"/>
      <x:c r="AB78" s="1"/>
      <x:c r="AC78" s="1"/>
      <x:c r="AD78" s="1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1"/>
      <x:c r="V79" s="1"/>
      <x:c r="W79" s="1"/>
      <x:c r="X79" s="1"/>
      <x:c r="Y79" s="1"/>
      <x:c r="Z79" s="1"/>
      <x:c r="AA79" s="1"/>
      <x:c r="AB79" s="1"/>
      <x:c r="AC79" s="1"/>
      <x:c r="AD79" s="1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1"/>
      <x:c r="V80" s="1"/>
      <x:c r="W80" s="1"/>
      <x:c r="X80" s="1"/>
      <x:c r="Y80" s="1"/>
      <x:c r="Z80" s="1"/>
      <x:c r="AA80" s="1"/>
      <x:c r="AB80" s="1"/>
      <x:c r="AC80" s="1"/>
      <x:c r="AD80" s="1"/>
    </x:row>
    <x:row r="8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  <x:c r="R81" s="2"/>
      <x:c r="S81" s="2"/>
      <x:c r="T81" s="2"/>
      <x:c r="U81" s="1"/>
      <x:c r="V81" s="1"/>
      <x:c r="W81" s="1"/>
      <x:c r="X81" s="1"/>
      <x:c r="Y81" s="1"/>
      <x:c r="Z81" s="1"/>
      <x:c r="AA81" s="1"/>
      <x:c r="AB81" s="1"/>
      <x:c r="AC81" s="1"/>
      <x:c r="AD81" s="1"/>
    </x:row>
    <x:row r="82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  <x:c r="R82" s="2"/>
      <x:c r="S82" s="2"/>
      <x:c r="T82" s="2"/>
      <x:c r="U82" s="1"/>
      <x:c r="V82" s="1"/>
      <x:c r="W82" s="1"/>
      <x:c r="X82" s="1"/>
      <x:c r="Y82" s="1"/>
      <x:c r="Z82" s="1"/>
      <x:c r="AA82" s="1"/>
      <x:c r="AB82" s="1"/>
      <x:c r="AC82" s="1"/>
      <x:c r="AD82" s="1"/>
    </x:row>
    <x:row r="83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  <x:c r="R83" s="2"/>
      <x:c r="S83" s="2"/>
      <x:c r="T83" s="2"/>
      <x:c r="U83" s="1"/>
      <x:c r="V83" s="1"/>
      <x:c r="W83" s="1"/>
      <x:c r="X83" s="1"/>
      <x:c r="Y83" s="1"/>
      <x:c r="Z83" s="1"/>
      <x:c r="AA83" s="1"/>
      <x:c r="AB83" s="1"/>
      <x:c r="AC83" s="1"/>
      <x:c r="AD83" s="1"/>
    </x:row>
    <x:row r="84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  <x:c r="R84" s="2"/>
      <x:c r="S84" s="2"/>
      <x:c r="T84" s="2"/>
      <x:c r="U84" s="1"/>
      <x:c r="V84" s="1"/>
      <x:c r="W84" s="1"/>
      <x:c r="X84" s="1"/>
      <x:c r="Y84" s="1"/>
      <x:c r="Z84" s="1"/>
      <x:c r="AA84" s="1"/>
      <x:c r="AB84" s="1"/>
      <x:c r="AC84" s="1"/>
      <x:c r="AD84" s="1"/>
    </x:row>
    <x:row r="85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  <x:c r="R85" s="2"/>
      <x:c r="S85" s="2"/>
      <x:c r="T85" s="2"/>
      <x:c r="U85" s="1"/>
      <x:c r="V85" s="1"/>
      <x:c r="W85" s="1"/>
      <x:c r="X85" s="1"/>
      <x:c r="Y85" s="1"/>
      <x:c r="Z85" s="1"/>
      <x:c r="AA85" s="1"/>
      <x:c r="AB85" s="1"/>
      <x:c r="AC85" s="1"/>
      <x:c r="AD85" s="1"/>
    </x:row>
    <x:row r="86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  <x:c r="R86" s="2"/>
      <x:c r="S86" s="2"/>
      <x:c r="T86" s="2"/>
      <x:c r="U86" s="1"/>
      <x:c r="V86" s="1"/>
      <x:c r="W86" s="1"/>
      <x:c r="X86" s="1"/>
      <x:c r="Y86" s="1"/>
      <x:c r="Z86" s="1"/>
      <x:c r="AA86" s="1"/>
      <x:c r="AB86" s="1"/>
      <x:c r="AC86" s="1"/>
      <x:c r="AD86" s="1"/>
    </x:row>
    <x:row r="87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  <x:c r="R87" s="2"/>
      <x:c r="S87" s="2"/>
      <x:c r="T87" s="2"/>
      <x:c r="U87" s="1"/>
      <x:c r="V87" s="1"/>
      <x:c r="W87" s="1"/>
      <x:c r="X87" s="1"/>
      <x:c r="Y87" s="1"/>
      <x:c r="Z87" s="1"/>
      <x:c r="AA87" s="1"/>
      <x:c r="AB87" s="1"/>
      <x:c r="AC87" s="1"/>
      <x:c r="AD87" s="1"/>
    </x:row>
    <x:row r="88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  <x:c r="R88" s="2"/>
      <x:c r="S88" s="2"/>
      <x:c r="T88" s="2"/>
      <x:c r="U88" s="1"/>
      <x:c r="V88" s="1"/>
      <x:c r="W88" s="1"/>
      <x:c r="X88" s="1"/>
      <x:c r="Y88" s="1"/>
      <x:c r="Z88" s="1"/>
      <x:c r="AA88" s="1"/>
      <x:c r="AB88" s="1"/>
      <x:c r="AC88" s="1"/>
      <x:c r="AD88" s="1"/>
    </x:row>
    <x:row r="89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  <x:c r="R89" s="2"/>
      <x:c r="S89" s="2"/>
      <x:c r="T89" s="2"/>
      <x:c r="U89" s="1"/>
      <x:c r="V89" s="1"/>
      <x:c r="W89" s="1"/>
      <x:c r="X89" s="1"/>
      <x:c r="Y89" s="1"/>
      <x:c r="Z89" s="1"/>
      <x:c r="AA89" s="1"/>
      <x:c r="AB89" s="1"/>
      <x:c r="AC89" s="1"/>
      <x:c r="AD89" s="1"/>
    </x:row>
    <x:row r="90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  <x:c r="R90" s="2"/>
      <x:c r="S90" s="2"/>
      <x:c r="T90" s="2"/>
      <x:c r="U90" s="1"/>
      <x:c r="V90" s="1"/>
      <x:c r="W90" s="1"/>
      <x:c r="X90" s="1"/>
      <x:c r="Y90" s="1"/>
      <x:c r="Z90" s="1"/>
      <x:c r="AA90" s="1"/>
      <x:c r="AB90" s="1"/>
      <x:c r="AC90" s="1"/>
      <x:c r="AD90" s="1"/>
    </x:row>
    <x:row r="9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  <x:c r="R91" s="2"/>
      <x:c r="S91" s="2"/>
      <x:c r="T91" s="2"/>
      <x:c r="U91" s="1"/>
      <x:c r="V91" s="1"/>
      <x:c r="W91" s="1"/>
      <x:c r="X91" s="1"/>
      <x:c r="Y91" s="1"/>
      <x:c r="Z91" s="1"/>
      <x:c r="AA91" s="1"/>
      <x:c r="AB91" s="1"/>
      <x:c r="AC91" s="1"/>
      <x:c r="AD91" s="1"/>
    </x:row>
    <x:row r="92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  <x:c r="R92" s="2"/>
      <x:c r="S92" s="2"/>
      <x:c r="T92" s="2"/>
      <x:c r="U92" s="1"/>
      <x:c r="V92" s="1"/>
      <x:c r="W92" s="1"/>
      <x:c r="X92" s="1"/>
      <x:c r="Y92" s="1"/>
      <x:c r="Z92" s="1"/>
      <x:c r="AA92" s="1"/>
      <x:c r="AB92" s="1"/>
      <x:c r="AC92" s="1"/>
      <x:c r="AD92" s="1"/>
    </x:row>
    <x:row r="93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  <x:c r="R93" s="2"/>
      <x:c r="S93" s="2"/>
      <x:c r="T93" s="2"/>
      <x:c r="U93" s="1"/>
      <x:c r="V93" s="1"/>
      <x:c r="W93" s="1"/>
      <x:c r="X93" s="1"/>
      <x:c r="Y93" s="1"/>
      <x:c r="Z93" s="1"/>
      <x:c r="AA93" s="1"/>
      <x:c r="AB93" s="1"/>
      <x:c r="AC93" s="1"/>
      <x:c r="AD93" s="1"/>
    </x:row>
    <x:row r="94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  <x:c r="R94" s="2"/>
      <x:c r="S94" s="2"/>
      <x:c r="T94" s="2"/>
      <x:c r="U94" s="1"/>
      <x:c r="V94" s="1"/>
      <x:c r="W94" s="1"/>
      <x:c r="X94" s="1"/>
      <x:c r="Y94" s="1"/>
      <x:c r="Z94" s="1"/>
      <x:c r="AA94" s="1"/>
      <x:c r="AB94" s="1"/>
      <x:c r="AC94" s="1"/>
      <x:c r="AD94" s="1"/>
    </x:row>
    <x:row r="95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  <x:c r="R95" s="2"/>
      <x:c r="S95" s="2"/>
      <x:c r="T95" s="2"/>
      <x:c r="U95" s="1"/>
      <x:c r="V95" s="1"/>
      <x:c r="W95" s="1"/>
      <x:c r="X95" s="1"/>
      <x:c r="Y95" s="1"/>
      <x:c r="Z95" s="1"/>
      <x:c r="AA95" s="1"/>
      <x:c r="AB95" s="1"/>
      <x:c r="AC95" s="1"/>
      <x:c r="AD95" s="1"/>
    </x:row>
    <x:row r="96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  <x:c r="R96" s="2"/>
      <x:c r="S96" s="2"/>
      <x:c r="T96" s="2"/>
      <x:c r="U96" s="1"/>
      <x:c r="V96" s="1"/>
      <x:c r="W96" s="1"/>
      <x:c r="X96" s="1"/>
      <x:c r="Y96" s="1"/>
      <x:c r="Z96" s="1"/>
      <x:c r="AA96" s="1"/>
      <x:c r="AB96" s="1"/>
      <x:c r="AC96" s="1"/>
      <x:c r="AD96" s="1"/>
    </x:row>
    <x:row r="97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  <x:c r="R97" s="2"/>
      <x:c r="S97" s="2"/>
      <x:c r="T97" s="2"/>
      <x:c r="U97" s="1"/>
      <x:c r="V97" s="1"/>
      <x:c r="W97" s="1"/>
      <x:c r="X97" s="1"/>
      <x:c r="Y97" s="1"/>
      <x:c r="Z97" s="1"/>
      <x:c r="AA97" s="1"/>
      <x:c r="AB97" s="1"/>
      <x:c r="AC97" s="1"/>
      <x:c r="AD97" s="1"/>
    </x:row>
    <x:row r="98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  <x:c r="R98" s="2"/>
      <x:c r="S98" s="2"/>
      <x:c r="T98" s="2"/>
      <x:c r="U98" s="1"/>
      <x:c r="V98" s="1"/>
      <x:c r="W98" s="1"/>
      <x:c r="X98" s="1"/>
      <x:c r="Y98" s="1"/>
      <x:c r="Z98" s="1"/>
      <x:c r="AA98" s="1"/>
      <x:c r="AB98" s="1"/>
      <x:c r="AC98" s="1"/>
      <x:c r="AD98" s="1"/>
    </x:row>
    <x:row r="99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  <x:c r="R99" s="2"/>
      <x:c r="S99" s="2"/>
      <x:c r="T99" s="2"/>
      <x:c r="U99" s="1"/>
      <x:c r="V99" s="1"/>
      <x:c r="W99" s="1"/>
      <x:c r="X99" s="1"/>
      <x:c r="Y99" s="1"/>
      <x:c r="Z99" s="1"/>
      <x:c r="AA99" s="1"/>
      <x:c r="AB99" s="1"/>
      <x:c r="AC99" s="1"/>
      <x:c r="AD99" s="1"/>
    </x:row>
    <x:row r="100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  <x:c r="R100" s="2"/>
      <x:c r="S100" s="2"/>
      <x:c r="T100" s="2"/>
      <x:c r="U100" s="1"/>
      <x:c r="V100" s="1"/>
      <x:c r="W100" s="1"/>
      <x:c r="X100" s="1"/>
      <x:c r="Y100" s="1"/>
      <x:c r="Z100" s="1"/>
      <x:c r="AA100" s="1"/>
      <x:c r="AB100" s="1"/>
      <x:c r="AC100" s="1"/>
      <x:c r="AD100" s="1"/>
    </x:row>
    <x:row r="10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  <x:c r="R101" s="2"/>
      <x:c r="S101" s="2"/>
      <x:c r="T101" s="2"/>
      <x:c r="U101" s="1"/>
      <x:c r="V101" s="1"/>
      <x:c r="W101" s="1"/>
      <x:c r="X101" s="1"/>
      <x:c r="Y101" s="1"/>
      <x:c r="Z101" s="1"/>
      <x:c r="AA101" s="1"/>
      <x:c r="AB101" s="1"/>
      <x:c r="AC101" s="1"/>
      <x:c r="AD101" s="1"/>
    </x:row>
    <x:row r="102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  <x:c r="R102" s="2"/>
      <x:c r="S102" s="2"/>
      <x:c r="T102" s="2"/>
      <x:c r="U102" s="1"/>
      <x:c r="V102" s="1"/>
      <x:c r="W102" s="1"/>
      <x:c r="X102" s="1"/>
      <x:c r="Y102" s="1"/>
      <x:c r="Z102" s="1"/>
      <x:c r="AA102" s="1"/>
      <x:c r="AB102" s="1"/>
      <x:c r="AC102" s="1"/>
      <x:c r="AD102" s="1"/>
    </x:row>
    <x:row r="103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  <x:c r="R103" s="2"/>
      <x:c r="S103" s="2"/>
      <x:c r="T103" s="2"/>
      <x:c r="U103" s="1"/>
      <x:c r="V103" s="1"/>
      <x:c r="W103" s="1"/>
      <x:c r="X103" s="1"/>
      <x:c r="Y103" s="1"/>
      <x:c r="Z103" s="1"/>
      <x:c r="AA103" s="1"/>
      <x:c r="AB103" s="1"/>
      <x:c r="AC103" s="1"/>
      <x:c r="AD103" s="1"/>
    </x:row>
    <x:row r="104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  <x:c r="R104" s="2"/>
      <x:c r="S104" s="2"/>
      <x:c r="T104" s="2"/>
      <x:c r="U104" s="1"/>
      <x:c r="V104" s="1"/>
      <x:c r="W104" s="1"/>
      <x:c r="X104" s="1"/>
      <x:c r="Y104" s="1"/>
      <x:c r="Z104" s="1"/>
      <x:c r="AA104" s="1"/>
      <x:c r="AB104" s="1"/>
      <x:c r="AC104" s="1"/>
      <x:c r="AD104" s="1"/>
    </x:row>
    <x:row r="105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  <x:c r="R105" s="2"/>
      <x:c r="S105" s="2"/>
      <x:c r="T105" s="2"/>
      <x:c r="U105" s="1"/>
      <x:c r="V105" s="1"/>
      <x:c r="W105" s="1"/>
      <x:c r="X105" s="1"/>
      <x:c r="Y105" s="1"/>
      <x:c r="Z105" s="1"/>
      <x:c r="AA105" s="1"/>
      <x:c r="AB105" s="1"/>
      <x:c r="AC105" s="1"/>
      <x:c r="AD105" s="1"/>
    </x:row>
    <x:row r="106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  <x:c r="R106" s="2"/>
      <x:c r="S106" s="2"/>
      <x:c r="T106" s="2"/>
      <x:c r="U106" s="1"/>
      <x:c r="V106" s="1"/>
      <x:c r="W106" s="1"/>
      <x:c r="X106" s="1"/>
      <x:c r="Y106" s="1"/>
      <x:c r="Z106" s="1"/>
      <x:c r="AA106" s="1"/>
      <x:c r="AB106" s="1"/>
      <x:c r="AC106" s="1"/>
      <x:c r="AD106" s="1"/>
    </x:row>
    <x:row r="107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  <x:c r="R107" s="2"/>
      <x:c r="S107" s="2"/>
      <x:c r="T107" s="2"/>
      <x:c r="U107" s="1"/>
      <x:c r="V107" s="1"/>
      <x:c r="W107" s="1"/>
      <x:c r="X107" s="1"/>
      <x:c r="Y107" s="1"/>
      <x:c r="Z107" s="1"/>
      <x:c r="AA107" s="1"/>
      <x:c r="AB107" s="1"/>
      <x:c r="AC107" s="1"/>
      <x:c r="AD107" s="1"/>
    </x:row>
    <x:row r="108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  <x:c r="R108" s="2"/>
      <x:c r="S108" s="2"/>
      <x:c r="T108" s="2"/>
      <x:c r="U108" s="1"/>
      <x:c r="V108" s="1"/>
      <x:c r="W108" s="1"/>
      <x:c r="X108" s="1"/>
      <x:c r="Y108" s="1"/>
      <x:c r="Z108" s="1"/>
      <x:c r="AA108" s="1"/>
      <x:c r="AB108" s="1"/>
      <x:c r="AC108" s="1"/>
      <x:c r="AD108" s="1"/>
    </x:row>
    <x:row r="109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  <x:c r="R109" s="2"/>
      <x:c r="S109" s="2"/>
      <x:c r="T109" s="2"/>
      <x:c r="U109" s="1"/>
      <x:c r="V109" s="1"/>
      <x:c r="W109" s="1"/>
      <x:c r="X109" s="1"/>
      <x:c r="Y109" s="1"/>
      <x:c r="Z109" s="1"/>
      <x:c r="AA109" s="1"/>
      <x:c r="AB109" s="1"/>
      <x:c r="AC109" s="1"/>
      <x:c r="AD109" s="1"/>
    </x:row>
    <x:row r="110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  <x:c r="R110" s="2"/>
      <x:c r="S110" s="2"/>
      <x:c r="T110" s="2"/>
      <x:c r="U110" s="1"/>
      <x:c r="V110" s="1"/>
      <x:c r="W110" s="1"/>
      <x:c r="X110" s="1"/>
      <x:c r="Y110" s="1"/>
      <x:c r="Z110" s="1"/>
      <x:c r="AA110" s="1"/>
      <x:c r="AB110" s="1"/>
      <x:c r="AC110" s="1"/>
      <x:c r="AD110" s="1"/>
    </x:row>
    <x:row r="11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  <x:c r="R111" s="2"/>
      <x:c r="S111" s="2"/>
      <x:c r="T111" s="2"/>
      <x:c r="U111" s="1"/>
      <x:c r="V111" s="1"/>
      <x:c r="W111" s="1"/>
      <x:c r="X111" s="1"/>
      <x:c r="Y111" s="1"/>
      <x:c r="Z111" s="1"/>
      <x:c r="AA111" s="1"/>
      <x:c r="AB111" s="1"/>
      <x:c r="AC111" s="1"/>
      <x:c r="AD111" s="1"/>
    </x:row>
    <x:row r="112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  <x:c r="R112" s="2"/>
      <x:c r="S112" s="2"/>
      <x:c r="T112" s="2"/>
      <x:c r="U112" s="1"/>
      <x:c r="V112" s="1"/>
      <x:c r="W112" s="1"/>
      <x:c r="X112" s="1"/>
      <x:c r="Y112" s="1"/>
      <x:c r="Z112" s="1"/>
      <x:c r="AA112" s="1"/>
      <x:c r="AB112" s="1"/>
      <x:c r="AC112" s="1"/>
      <x:c r="AD112" s="1"/>
    </x:row>
    <x:row r="113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  <x:c r="R113" s="2"/>
      <x:c r="S113" s="2"/>
      <x:c r="T113" s="2"/>
      <x:c r="U113" s="1"/>
      <x:c r="V113" s="1"/>
      <x:c r="W113" s="1"/>
      <x:c r="X113" s="1"/>
      <x:c r="Y113" s="1"/>
      <x:c r="Z113" s="1"/>
      <x:c r="AA113" s="1"/>
      <x:c r="AB113" s="1"/>
      <x:c r="AC113" s="1"/>
      <x:c r="AD113" s="1"/>
    </x:row>
    <x:row r="114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  <x:c r="R114" s="2"/>
      <x:c r="S114" s="2"/>
      <x:c r="T114" s="2"/>
      <x:c r="U114" s="1"/>
      <x:c r="V114" s="1"/>
      <x:c r="W114" s="1"/>
      <x:c r="X114" s="1"/>
      <x:c r="Y114" s="1"/>
      <x:c r="Z114" s="1"/>
      <x:c r="AA114" s="1"/>
      <x:c r="AB114" s="1"/>
      <x:c r="AC114" s="1"/>
      <x:c r="AD114" s="1"/>
    </x:row>
    <x:row r="115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  <x:c r="R115" s="2"/>
      <x:c r="S115" s="2"/>
      <x:c r="T115" s="2"/>
      <x:c r="U115" s="1"/>
      <x:c r="V115" s="1"/>
      <x:c r="W115" s="1"/>
      <x:c r="X115" s="1"/>
      <x:c r="Y115" s="1"/>
      <x:c r="Z115" s="1"/>
      <x:c r="AA115" s="1"/>
      <x:c r="AB115" s="1"/>
      <x:c r="AC115" s="1"/>
      <x:c r="AD115" s="1"/>
    </x:row>
    <x:row r="116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  <x:c r="R116" s="2"/>
      <x:c r="S116" s="2"/>
      <x:c r="T116" s="2"/>
      <x:c r="U116" s="1"/>
      <x:c r="V116" s="1"/>
      <x:c r="W116" s="1"/>
      <x:c r="X116" s="1"/>
      <x:c r="Y116" s="1"/>
      <x:c r="Z116" s="1"/>
      <x:c r="AA116" s="1"/>
      <x:c r="AB116" s="1"/>
      <x:c r="AC116" s="1"/>
      <x:c r="AD116" s="1"/>
    </x:row>
    <x:row r="117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  <x:c r="R117" s="2"/>
      <x:c r="S117" s="2"/>
      <x:c r="T117" s="2"/>
      <x:c r="U117" s="1"/>
      <x:c r="V117" s="1"/>
      <x:c r="W117" s="1"/>
      <x:c r="X117" s="1"/>
      <x:c r="Y117" s="1"/>
      <x:c r="Z117" s="1"/>
      <x:c r="AA117" s="1"/>
      <x:c r="AB117" s="1"/>
      <x:c r="AC117" s="1"/>
      <x:c r="AD117" s="1"/>
    </x:row>
    <x:row r="118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  <x:c r="R118" s="2"/>
      <x:c r="S118" s="2"/>
      <x:c r="T118" s="2"/>
      <x:c r="U118" s="1"/>
      <x:c r="V118" s="1"/>
      <x:c r="W118" s="1"/>
      <x:c r="X118" s="1"/>
      <x:c r="Y118" s="1"/>
      <x:c r="Z118" s="1"/>
      <x:c r="AA118" s="1"/>
      <x:c r="AB118" s="1"/>
      <x:c r="AC118" s="1"/>
      <x:c r="AD118" s="1"/>
    </x:row>
    <x:row r="119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  <x:c r="R119" s="2"/>
      <x:c r="S119" s="2"/>
      <x:c r="T119" s="2"/>
      <x:c r="U119" s="1"/>
      <x:c r="V119" s="1"/>
      <x:c r="W119" s="1"/>
      <x:c r="X119" s="1"/>
      <x:c r="Y119" s="1"/>
      <x:c r="Z119" s="1"/>
      <x:c r="AA119" s="1"/>
      <x:c r="AB119" s="1"/>
      <x:c r="AC119" s="1"/>
      <x:c r="AD119" s="1"/>
    </x:row>
    <x:row r="120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  <x:c r="R120" s="2"/>
      <x:c r="S120" s="2"/>
      <x:c r="T120" s="2"/>
      <x:c r="U120" s="1"/>
      <x:c r="V120" s="1"/>
      <x:c r="W120" s="1"/>
      <x:c r="X120" s="1"/>
      <x:c r="Y120" s="1"/>
      <x:c r="Z120" s="1"/>
      <x:c r="AA120" s="1"/>
      <x:c r="AB120" s="1"/>
      <x:c r="AC120" s="1"/>
      <x:c r="AD120" s="1"/>
    </x:row>
  </x:sheetData>
  <x:mergeCells>
    <x:mergeCell ref="A2:B2"/>
    <x:mergeCell ref="C2:D2"/>
    <x:mergeCell ref="E2:F2"/>
    <x:mergeCell ref="G2:H2"/>
    <x:mergeCell ref="I2:J2"/>
    <x:mergeCell ref="K2:L2"/>
    <x:mergeCell ref="M2:N2"/>
    <x:mergeCell ref="O2:Q2"/>
    <x:mergeCell ref="R2:T2"/>
    <x:mergeCell ref="A4:T4"/>
    <x:mergeCell ref="A6:T6"/>
    <x:mergeCell ref="A7:T7"/>
  </x:mergeCells>
  <x:conditionalFormatting sqref="P11:P60">
    <x:cfRule type="cellIs" dxfId="0" priority="1" operator="equal">
      <x:formula>"متأخر"</x:formula>
    </x:cfRule>
    <x:cfRule type="cellIs" dxfId="1" priority="2" operator="equal">
      <x:formula>"الإجراء التالي مفقود"</x:formula>
    </x:cfRule>
  </x:conditionalFormatting>
  <x:conditionalFormatting sqref="Q11:Q60">
    <x:cfRule type="cellIs" dxfId="2" priority="3" operator="equal">
      <x:formula>"خطأ"</x:formula>
    </x:cfRule>
  </x:conditionalFormatting>
  <x:dataValidations count="4">
    <x:dataValidation type="list" sqref="C11:C60">
      <x:formula1>$AA$11:$AA$15</x:formula1>
    </x:dataValidation>
    <x:dataValidation type="list" sqref="D11:D60">
      <x:formula1>$AB$11:$AB$15</x:formula1>
    </x:dataValidation>
    <x:dataValidation type="list" sqref="F11:F60">
      <x:formula1>$AC$11:$AC$18</x:formula1>
    </x:dataValidation>
    <x:dataValidation type="list" sqref="G11:G60">
      <x:formula1>$AD$11:$AD$14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a3dd509d0dc44874"/>
  </x:tableParts>
</x:worksheet>
</file>

<file path=xl/worksheets/sheet4.xml><?xml version="1.0" encoding="utf-8"?>
<x:worksheet xmlns:x="http://schemas.openxmlformats.org/spreadsheetml/2006/main">
  <x:sheetViews>
    <x:sheetView showGridLines="0" workbookViewId="0" rightToLeft="1">
      <x:pane ySplit="10" topLeftCell="A11" activePane="bottomLeft" state="frozen"/>
    </x:sheetView>
  </x:sheetViews>
  <x:sheetFormatPr defaultRowHeight="15"/>
  <x:cols>
    <x:col min="1" max="1" width="13" hidden="0" customWidth="1"/>
    <x:col min="2" max="2" width="13" hidden="0" customWidth="1"/>
    <x:col min="3" max="3" width="22" hidden="0" customWidth="1"/>
    <x:col min="4" max="4" width="25" hidden="0" customWidth="1"/>
    <x:col min="5" max="5" width="22" hidden="0" customWidth="1"/>
    <x:col min="6" max="6" width="15" hidden="0" customWidth="1"/>
    <x:col min="7" max="7" width="20" hidden="0" customWidth="1"/>
    <x:col min="8" max="8" width="14" hidden="0" customWidth="1"/>
    <x:col min="9" max="9" width="16" hidden="0" customWidth="1"/>
    <x:col min="10" max="10" width="11" hidden="0" customWidth="1"/>
    <x:col min="11" max="11" width="34" hidden="0" customWidth="1"/>
    <x:col min="12" max="12" width="19" hidden="0" customWidth="1"/>
    <x:col min="27" max="27" width="2" hidden="1" customWidth="1"/>
    <x:col min="28" max="28" width="2" hidden="1" customWidth="1"/>
    <x:col min="29" max="29" width="2" hidden="1" customWidth="1"/>
    <x:col min="30" max="30" width="2" hidden="1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1"/>
      <x:c r="V1" s="1"/>
      <x:c r="W1" s="1"/>
      <x:c r="X1" s="1"/>
      <x:c r="Y1" s="1"/>
      <x:c r="Z1" s="1"/>
      <x:c r="AA1" s="1"/>
      <x:c r="AB1" s="1"/>
      <x:c r="AC1" s="1"/>
      <x:c r="AD1" s="1"/>
    </x:row>
    <x:row r="2" ht="24" customHeight="1">
      <x:c r="A2" s="10" t="str">
        <x:v>الرئيسية</x:v>
      </x:c>
      <x:c r="B2" s="10" t="str">
        <x:v>الرئيسية</x:v>
      </x:c>
      <x:c r="C2" s="10" t="str">
        <x:v>الإعداد</x:v>
      </x:c>
      <x:c r="D2" s="10" t="str">
        <x:v>الإعداد</x:v>
      </x:c>
      <x:c r="E2" s="10" t="str">
        <x:v>المرشحون</x:v>
      </x:c>
      <x:c r="F2" s="10" t="str">
        <x:v>المرشحون</x:v>
      </x:c>
      <x:c r="G2" s="6" t="str">
        <x:v>المقابلات</x:v>
      </x:c>
      <x:c r="H2" s="6" t="str">
        <x:v>المقابلات</x:v>
      </x:c>
      <x:c r="I2" s="10" t="str">
        <x:v>التقييمات</x:v>
      </x:c>
      <x:c r="J2" s="10" t="str">
        <x:v>التقييمات</x:v>
      </x:c>
      <x:c r="K2" s="10" t="str">
        <x:v>العروض</x:v>
      </x:c>
      <x:c r="L2" s="10" t="str">
        <x:v>العروض</x:v>
      </x:c>
      <x:c r="M2" s="10" t="str">
        <x:v>مسار التوظيف</x:v>
      </x:c>
      <x:c r="N2" s="10" t="str">
        <x:v>مسار التوظيف</x:v>
      </x:c>
      <x:c r="O2" s="10" t="str">
        <x:v>لوحة التحكم</x:v>
      </x:c>
      <x:c r="P2" s="10" t="str">
        <x:v>لوحة التحكم</x:v>
      </x:c>
      <x:c r="Q2" s="10" t="str">
        <x:v>لوحة التحكم</x:v>
      </x:c>
      <x:c r="R2" s="10" t="str">
        <x:v>التدقيق</x:v>
      </x:c>
      <x:c r="S2" s="10" t="str">
        <x:v>التدقيق</x:v>
      </x:c>
      <x:c r="T2" s="10" t="str">
        <x:v>التدقيق</x:v>
      </x:c>
      <x:c r="U2" s="1"/>
      <x:c r="V2" s="1"/>
      <x:c r="W2" s="1"/>
      <x:c r="X2" s="1"/>
      <x:c r="Y2" s="1"/>
      <x:c r="Z2" s="1"/>
      <x:c r="AA2" s="1"/>
      <x:c r="AB2" s="1"/>
      <x:c r="AC2" s="1"/>
      <x:c r="AD2" s="1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1"/>
      <x:c r="V3" s="1"/>
      <x:c r="W3" s="1"/>
      <x:c r="X3" s="1"/>
      <x:c r="Y3" s="1"/>
      <x:c r="Z3" s="1"/>
      <x:c r="AA3" s="1"/>
      <x:c r="AB3" s="1"/>
      <x:c r="AC3" s="1"/>
      <x:c r="AD3" s="1"/>
    </x:row>
    <x:row r="4" ht="20" customHeight="1">
      <x:c r="A4" s="11" t="str">
        <x:v>سير المقابلات</x:v>
      </x:c>
      <x:c r="B4" s="11" t="str">
        <x:v>سير المقابلات</x:v>
      </x:c>
      <x:c r="C4" s="11" t="str">
        <x:v>سير المقابلات</x:v>
      </x:c>
      <x:c r="D4" s="11" t="str">
        <x:v>سير المقابلات</x:v>
      </x:c>
      <x:c r="E4" s="11" t="str">
        <x:v>سير المقابلات</x:v>
      </x:c>
      <x:c r="F4" s="11" t="str">
        <x:v>سير المقابلات</x:v>
      </x:c>
      <x:c r="G4" s="11" t="str">
        <x:v>سير المقابلات</x:v>
      </x:c>
      <x:c r="H4" s="11" t="str">
        <x:v>سير المقابلات</x:v>
      </x:c>
      <x:c r="I4" s="11" t="str">
        <x:v>سير المقابلات</x:v>
      </x:c>
      <x:c r="J4" s="11" t="str">
        <x:v>سير المقابلات</x:v>
      </x:c>
      <x:c r="K4" s="11" t="str">
        <x:v>سير المقابلات</x:v>
      </x:c>
      <x:c r="L4" s="11" t="str">
        <x:v>سير المقابلات</x:v>
      </x:c>
      <x:c r="M4" s="11" t="str">
        <x:v>سير المقابلات</x:v>
      </x:c>
      <x:c r="N4" s="11" t="str">
        <x:v>سير المقابلات</x:v>
      </x:c>
      <x:c r="O4" s="11" t="str">
        <x:v>سير المقابلات</x:v>
      </x:c>
      <x:c r="P4" s="11" t="str">
        <x:v>سير المقابلات</x:v>
      </x:c>
      <x:c r="Q4" s="11" t="str">
        <x:v>سير المقابلات</x:v>
      </x:c>
      <x:c r="R4" s="11" t="str">
        <x:v>سير المقابلات</x:v>
      </x:c>
      <x:c r="S4" s="11" t="str">
        <x:v>سير المقابلات</x:v>
      </x:c>
      <x:c r="T4" s="11" t="str">
        <x:v>سير المقابلات</x:v>
      </x:c>
      <x:c r="U4" s="1"/>
      <x:c r="V4" s="1"/>
      <x:c r="W4" s="1"/>
      <x:c r="X4" s="1"/>
      <x:c r="Y4" s="1"/>
      <x:c r="Z4" s="1"/>
      <x:c r="AA4" s="1"/>
      <x:c r="AB4" s="1"/>
      <x:c r="AC4" s="1"/>
      <x:c r="AD4" s="1"/>
    </x:row>
    <x:row r="5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1"/>
      <x:c r="V5" s="1"/>
      <x:c r="W5" s="1"/>
      <x:c r="X5" s="1"/>
      <x:c r="Y5" s="1"/>
      <x:c r="Z5" s="1"/>
      <x:c r="AA5" s="1"/>
      <x:c r="AB5" s="1"/>
      <x:c r="AC5" s="1"/>
      <x:c r="AD5" s="1"/>
    </x:row>
    <x:row r="6" ht="28" customHeight="1">
      <x:c r="A6" s="16" t="str">
        <x:v>المقابلات والمتابعة</x:v>
      </x:c>
      <x:c r="B6" s="16" t="str">
        <x:v>المقابلات والمتابعة</x:v>
      </x:c>
      <x:c r="C6" s="16" t="str">
        <x:v>المقابلات والمتابعة</x:v>
      </x:c>
      <x:c r="D6" s="16" t="str">
        <x:v>المقابلات والمتابعة</x:v>
      </x:c>
      <x:c r="E6" s="16" t="str">
        <x:v>المقابلات والمتابعة</x:v>
      </x:c>
      <x:c r="F6" s="16" t="str">
        <x:v>المقابلات والمتابعة</x:v>
      </x:c>
      <x:c r="G6" s="16" t="str">
        <x:v>المقابلات والمتابعة</x:v>
      </x:c>
      <x:c r="H6" s="16" t="str">
        <x:v>المقابلات والمتابعة</x:v>
      </x:c>
      <x:c r="I6" s="16" t="str">
        <x:v>المقابلات والمتابعة</x:v>
      </x:c>
      <x:c r="J6" s="16" t="str">
        <x:v>المقابلات والمتابعة</x:v>
      </x:c>
      <x:c r="K6" s="16" t="str">
        <x:v>المقابلات والمتابعة</x:v>
      </x:c>
      <x:c r="L6" s="16" t="str">
        <x:v>المقابلات والمتابعة</x:v>
      </x:c>
      <x:c r="M6" s="16" t="str">
        <x:v>المقابلات والمتابعة</x:v>
      </x:c>
      <x:c r="N6" s="16" t="str">
        <x:v>المقابلات والمتابعة</x:v>
      </x:c>
      <x:c r="O6" s="16" t="str">
        <x:v>المقابلات والمتابعة</x:v>
      </x:c>
      <x:c r="P6" s="16" t="str">
        <x:v>المقابلات والمتابعة</x:v>
      </x:c>
      <x:c r="Q6" s="16" t="str">
        <x:v>المقابلات والمتابعة</x:v>
      </x:c>
      <x:c r="R6" s="16" t="str">
        <x:v>المقابلات والمتابعة</x:v>
      </x:c>
      <x:c r="S6" s="16" t="str">
        <x:v>المقابلات والمتابعة</x:v>
      </x:c>
      <x:c r="T6" s="16" t="str">
        <x:v>المقابلات والمتابعة</x:v>
      </x:c>
      <x:c r="U6" s="1"/>
      <x:c r="V6" s="1"/>
      <x:c r="W6" s="1"/>
      <x:c r="X6" s="1"/>
      <x:c r="Y6" s="1"/>
      <x:c r="Z6" s="1"/>
      <x:c r="AA6" s="1"/>
      <x:c r="AB6" s="1"/>
      <x:c r="AC6" s="1"/>
      <x:c r="AD6" s="1"/>
    </x:row>
    <x:row r="7" ht="22" customHeight="1">
      <x:c r="A7" s="18" t="str">
        <x:v>جدول المقابلات وسجل الأدلة وأظهر النتائج غير المكتملة.</x:v>
      </x:c>
      <x:c r="B7" s="18" t="str">
        <x:v>جدول المقابلات وسجل الأدلة وأظهر النتائج غير المكتملة.</x:v>
      </x:c>
      <x:c r="C7" s="18" t="str">
        <x:v>جدول المقابلات وسجل الأدلة وأظهر النتائج غير المكتملة.</x:v>
      </x:c>
      <x:c r="D7" s="18" t="str">
        <x:v>جدول المقابلات وسجل الأدلة وأظهر النتائج غير المكتملة.</x:v>
      </x:c>
      <x:c r="E7" s="18" t="str">
        <x:v>جدول المقابلات وسجل الأدلة وأظهر النتائج غير المكتملة.</x:v>
      </x:c>
      <x:c r="F7" s="18" t="str">
        <x:v>جدول المقابلات وسجل الأدلة وأظهر النتائج غير المكتملة.</x:v>
      </x:c>
      <x:c r="G7" s="18" t="str">
        <x:v>جدول المقابلات وسجل الأدلة وأظهر النتائج غير المكتملة.</x:v>
      </x:c>
      <x:c r="H7" s="18" t="str">
        <x:v>جدول المقابلات وسجل الأدلة وأظهر النتائج غير المكتملة.</x:v>
      </x:c>
      <x:c r="I7" s="18" t="str">
        <x:v>جدول المقابلات وسجل الأدلة وأظهر النتائج غير المكتملة.</x:v>
      </x:c>
      <x:c r="J7" s="18" t="str">
        <x:v>جدول المقابلات وسجل الأدلة وأظهر النتائج غير المكتملة.</x:v>
      </x:c>
      <x:c r="K7" s="18" t="str">
        <x:v>جدول المقابلات وسجل الأدلة وأظهر النتائج غير المكتملة.</x:v>
      </x:c>
      <x:c r="L7" s="18" t="str">
        <x:v>جدول المقابلات وسجل الأدلة وأظهر النتائج غير المكتملة.</x:v>
      </x:c>
      <x:c r="M7" s="18" t="str">
        <x:v>جدول المقابلات وسجل الأدلة وأظهر النتائج غير المكتملة.</x:v>
      </x:c>
      <x:c r="N7" s="18" t="str">
        <x:v>جدول المقابلات وسجل الأدلة وأظهر النتائج غير المكتملة.</x:v>
      </x:c>
      <x:c r="O7" s="18" t="str">
        <x:v>جدول المقابلات وسجل الأدلة وأظهر النتائج غير المكتملة.</x:v>
      </x:c>
      <x:c r="P7" s="18" t="str">
        <x:v>جدول المقابلات وسجل الأدلة وأظهر النتائج غير المكتملة.</x:v>
      </x:c>
      <x:c r="Q7" s="18" t="str">
        <x:v>جدول المقابلات وسجل الأدلة وأظهر النتائج غير المكتملة.</x:v>
      </x:c>
      <x:c r="R7" s="18" t="str">
        <x:v>جدول المقابلات وسجل الأدلة وأظهر النتائج غير المكتملة.</x:v>
      </x:c>
      <x:c r="S7" s="18" t="str">
        <x:v>جدول المقابلات وسجل الأدلة وأظهر النتائج غير المكتملة.</x:v>
      </x:c>
      <x:c r="T7" s="18" t="str">
        <x:v>جدول المقابلات وسجل الأدلة وأظهر النتائج غير المكتملة.</x:v>
      </x:c>
      <x:c r="U7" s="1"/>
      <x:c r="V7" s="1"/>
      <x:c r="W7" s="1"/>
      <x:c r="X7" s="1"/>
      <x:c r="Y7" s="1"/>
      <x:c r="Z7" s="1"/>
      <x:c r="AA7" s="1"/>
      <x:c r="AB7" s="1"/>
      <x:c r="AC7" s="1"/>
      <x:c r="AD7" s="1"/>
    </x:row>
    <x:row r="8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1"/>
      <x:c r="V8" s="1"/>
      <x:c r="W8" s="1"/>
      <x:c r="X8" s="1"/>
      <x:c r="Y8" s="1"/>
      <x:c r="Z8" s="1"/>
      <x:c r="AA8" s="1"/>
      <x:c r="AB8" s="1"/>
      <x:c r="AC8" s="1"/>
      <x:c r="AD8" s="1"/>
    </x:row>
    <x:row r="9">
      <x:c r="A9" s="2"/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1"/>
      <x:c r="V9" s="1"/>
      <x:c r="W9" s="1"/>
      <x:c r="X9" s="1"/>
      <x:c r="Y9" s="1"/>
      <x:c r="Z9" s="1"/>
      <x:c r="AA9" s="1"/>
      <x:c r="AB9" s="1"/>
      <x:c r="AC9" s="1"/>
      <x:c r="AD9" s="1"/>
    </x:row>
    <x:row r="10">
      <x:c r="A10" s="49" t="str">
        <x:v>معرف المقابلة</x:v>
      </x:c>
      <x:c r="B10" s="50" t="str">
        <x:v>معرف المرشح</x:v>
      </x:c>
      <x:c r="C10" s="50" t="str">
        <x:v>المرشح</x:v>
      </x:c>
      <x:c r="D10" s="50" t="str">
        <x:v>الوظيفة</x:v>
      </x:c>
      <x:c r="E10" s="50" t="str">
        <x:v>نوع المقابلة</x:v>
      </x:c>
      <x:c r="F10" s="50" t="str">
        <x:v>التاريخ</x:v>
      </x:c>
      <x:c r="G10" s="50" t="str">
        <x:v>المحاور</x:v>
      </x:c>
      <x:c r="H10" s="50" t="str">
        <x:v>الحالة</x:v>
      </x:c>
      <x:c r="I10" s="50" t="str">
        <x:v>التوصية</x:v>
      </x:c>
      <x:c r="J10" s="50" t="str">
        <x:v>الدرجة</x:v>
      </x:c>
      <x:c r="K10" s="50" t="str">
        <x:v>ملاحظات / أدلة</x:v>
      </x:c>
      <x:c r="L10" s="51" t="str">
        <x:v>فحص المتابعة</x:v>
      </x:c>
      <x:c r="M10" s="2"/>
      <x:c r="N10" s="2"/>
      <x:c r="O10" s="2"/>
      <x:c r="P10" s="2"/>
      <x:c r="Q10" s="2"/>
      <x:c r="R10" s="2"/>
      <x:c r="S10" s="2"/>
      <x:c r="T10" s="2"/>
      <x:c r="U10" s="1"/>
      <x:c r="V10" s="1"/>
      <x:c r="W10" s="1"/>
      <x:c r="X10" s="1"/>
      <x:c r="Y10" s="1"/>
      <x:c r="Z10" s="1"/>
      <x:c r="AA10" s="1"/>
      <x:c r="AB10" s="1"/>
      <x:c r="AC10" s="1"/>
      <x:c r="AD10" s="1"/>
    </x:row>
    <x:row r="11">
      <x:c r="A11" s="35" t="str">
        <x:v>I-001</x:v>
      </x:c>
      <x:c r="B11" s="35" t="str">
        <x:v>C-001</x:v>
      </x:c>
      <x:c r="C11" s="95" t="str">
        <x:f>IF(B11="","",IFERROR(INDEX('المرشحون'!$B$11:$B$60,MATCH(B11,'المرشحون'!$A$11:$A$60,0)),""))</x:f>
        <x:v>Maya Hassan</x:v>
      </x:c>
      <x:c r="D11" s="95" t="str">
        <x:f>IF(B11="","",IFERROR(INDEX('المرشحون'!$C$11:$C$60,MATCH(B11,'المرشحون'!$A$11:$A$60,0)),""))</x:f>
        <x:v>منسق عمليات</x:v>
      </x:c>
      <x:c r="E11" s="35" t="str">
        <x:v>مدير التوظيف</x:v>
      </x:c>
      <x:c r="F11" s="37" t="d">
        <x:v>2026-10-29T00:00:00.000Z</x:v>
      </x:c>
      <x:c r="G11" s="35" t="str">
        <x:v>عائشة خان</x:v>
      </x:c>
      <x:c r="H11" s="35" t="str">
        <x:v>مجدولة</x:v>
      </x:c>
      <x:c r="I11" s="35" t="str"/>
      <x:c r="J11" s="103"/>
      <x:c r="K11" s="35" t="str"/>
      <x:c r="L11" s="95" t="str">
        <x:f>IF(A11="","",IF(OR(B11="",C11="",E11="",F11="",G11="",H11=""),"خطأ",IF(AND(H11="مكتملة",OR(I11="",J11="")),"النتيجة مطلوبة",IF(AND(H11="مجدولة",F11&lt;'الإعداد'!$D$11),"متأخر","جاهز"))))</x:f>
        <x:v>جاهز</x:v>
      </x:c>
      <x:c r="M11" s="2"/>
      <x:c r="N11" s="2"/>
      <x:c r="O11" s="2"/>
      <x:c r="P11" s="2"/>
      <x:c r="Q11" s="2"/>
      <x:c r="R11" s="2"/>
      <x:c r="S11" s="2"/>
      <x:c r="T11" s="2"/>
      <x:c r="U11" s="1"/>
      <x:c r="V11" s="1"/>
      <x:c r="W11" s="1"/>
      <x:c r="X11" s="1"/>
      <x:c r="Y11" s="1"/>
      <x:c r="Z11" s="1"/>
      <x:c r="AA11" s="1" t="str">
        <x:f>'المرشحون'!$A$11</x:f>
        <x:v>C-001</x:v>
      </x:c>
      <x:c r="AB11" s="1" t="str">
        <x:v>مقابلة هاتفية</x:v>
      </x:c>
      <x:c r="AC11" s="1" t="str">
        <x:v>مجدولة</x:v>
      </x:c>
      <x:c r="AD11" s="1" t="str">
        <x:v>نعم بقوة</x:v>
      </x:c>
    </x:row>
    <x:row r="12">
      <x:c r="A12" s="35" t="str">
        <x:v>I-002</x:v>
      </x:c>
      <x:c r="B12" s="35" t="str">
        <x:v>C-002</x:v>
      </x:c>
      <x:c r="C12" s="95" t="str">
        <x:f>IF(B12="","",IFERROR(INDEX('المرشحون'!$B$11:$B$60,MATCH(B12,'المرشحون'!$A$11:$A$60,0)),""))</x:f>
        <x:v>Daniel Ruiz</x:v>
      </x:c>
      <x:c r="D12" s="95" t="str">
        <x:f>IF(B12="","",IFERROR(INDEX('المرشحون'!$C$11:$C$60,MATCH(B12,'المرشحون'!$A$11:$A$60,0)),""))</x:f>
        <x:v>تنفيذي مبيعات</x:v>
      </x:c>
      <x:c r="E12" s="35" t="str">
        <x:v>مقابلة هاتفية</x:v>
      </x:c>
      <x:c r="F12" s="37" t="d">
        <x:v>2026-10-24T00:00:00.000Z</x:v>
      </x:c>
      <x:c r="G12" s="35" t="str">
        <x:v>عمر صالح</x:v>
      </x:c>
      <x:c r="H12" s="35" t="str">
        <x:v>مكتملة</x:v>
      </x:c>
      <x:c r="I12" s="35" t="str">
        <x:v>نعم</x:v>
      </x:c>
      <x:c r="J12" s="103" t="n">
        <x:v>76</x:v>
      </x:c>
      <x:c r="K12" s="35" t="str">
        <x:v>Relevant customer experience.</x:v>
      </x:c>
      <x:c r="L12" s="95" t="str">
        <x:f>IF(A12="","",IF(OR(B12="",C12="",E12="",F12="",G12="",H12=""),"خطأ",IF(AND(H12="مكتملة",OR(I12="",J12="")),"النتيجة مطلوبة",IF(AND(H12="مجدولة",F12&lt;'الإعداد'!$D$11),"متأخر","جاهز"))))</x:f>
        <x:v>جاهز</x:v>
      </x:c>
      <x:c r="M12" s="2"/>
      <x:c r="N12" s="2"/>
      <x:c r="O12" s="2"/>
      <x:c r="P12" s="2"/>
      <x:c r="Q12" s="2"/>
      <x:c r="R12" s="2"/>
      <x:c r="S12" s="2"/>
      <x:c r="T12" s="2"/>
      <x:c r="U12" s="1"/>
      <x:c r="V12" s="1"/>
      <x:c r="W12" s="1"/>
      <x:c r="X12" s="1"/>
      <x:c r="Y12" s="1"/>
      <x:c r="Z12" s="1"/>
      <x:c r="AA12" s="1" t="str">
        <x:f>'المرشحون'!$A$12</x:f>
        <x:v>C-002</x:v>
      </x:c>
      <x:c r="AB12" s="1" t="str">
        <x:v>مدير التوظيف</x:v>
      </x:c>
      <x:c r="AC12" s="1" t="str">
        <x:v>مكتملة</x:v>
      </x:c>
      <x:c r="AD12" s="1" t="str">
        <x:v>نعم</x:v>
      </x:c>
    </x:row>
    <x:row r="13">
      <x:c r="A13" s="35" t="str">
        <x:v>I-003</x:v>
      </x:c>
      <x:c r="B13" s="35" t="str">
        <x:v>C-003</x:v>
      </x:c>
      <x:c r="C13" s="95" t="str">
        <x:f>IF(B13="","",IFERROR(INDEX('المرشحون'!$B$11:$B$60,MATCH(B13,'المرشحون'!$A$11:$A$60,0)),""))</x:f>
        <x:v>Sofia Kim</x:v>
      </x:c>
      <x:c r="D13" s="95" t="str">
        <x:f>IF(B13="","",IFERROR(INDEX('المرشحون'!$C$11:$C$60,MATCH(B13,'المرشحون'!$A$11:$A$60,0)),""))</x:f>
        <x:v>محلل مالي</x:v>
      </x:c>
      <x:c r="E13" s="35" t="str">
        <x:v>لجنة نهائية</x:v>
      </x:c>
      <x:c r="F13" s="37" t="d">
        <x:v>2026-10-30T00:00:00.000Z</x:v>
      </x:c>
      <x:c r="G13" s="35" t="str">
        <x:v>ليلى مورغان</x:v>
      </x:c>
      <x:c r="H13" s="35" t="str">
        <x:v>مجدولة</x:v>
      </x:c>
      <x:c r="I13" s="35" t="str"/>
      <x:c r="J13" s="103"/>
      <x:c r="K13" s="35" t="str"/>
      <x:c r="L13" s="95" t="str">
        <x:f>IF(A13="","",IF(OR(B13="",C13="",E13="",F13="",G13="",H13=""),"خطأ",IF(AND(H13="مكتملة",OR(I13="",J13="")),"النتيجة مطلوبة",IF(AND(H13="مجدولة",F13&lt;'الإعداد'!$D$11),"متأخر","جاهز"))))</x:f>
        <x:v>جاهز</x:v>
      </x:c>
      <x:c r="M13" s="2"/>
      <x:c r="N13" s="2"/>
      <x:c r="O13" s="2"/>
      <x:c r="P13" s="2"/>
      <x:c r="Q13" s="2"/>
      <x:c r="R13" s="2"/>
      <x:c r="S13" s="2"/>
      <x:c r="T13" s="2"/>
      <x:c r="U13" s="1"/>
      <x:c r="V13" s="1"/>
      <x:c r="W13" s="1"/>
      <x:c r="X13" s="1"/>
      <x:c r="Y13" s="1"/>
      <x:c r="Z13" s="1"/>
      <x:c r="AA13" s="1" t="str">
        <x:f>'المرشحون'!$A$13</x:f>
        <x:v>C-003</x:v>
      </x:c>
      <x:c r="AB13" s="1" t="str">
        <x:v>مقابلة مهارات</x:v>
      </x:c>
      <x:c r="AC13" s="1" t="str">
        <x:v>ملغاة</x:v>
      </x:c>
      <x:c r="AD13" s="1" t="str">
        <x:v>انتظار</x:v>
      </x:c>
    </x:row>
    <x:row r="14">
      <x:c r="A14" s="35" t="str">
        <x:v>I-004</x:v>
      </x:c>
      <x:c r="B14" s="35" t="str">
        <x:v>C-004</x:v>
      </x:c>
      <x:c r="C14" s="95" t="str">
        <x:f>IF(B14="","",IFERROR(INDEX('المرشحون'!$B$11:$B$60,MATCH(B14,'المرشحون'!$A$11:$A$60,0)),""))</x:f>
        <x:v>Amir Patel</x:v>
      </x:c>
      <x:c r="D14" s="95" t="str">
        <x:f>IF(B14="","",IFERROR(INDEX('المرشحون'!$C$11:$C$60,MATCH(B14,'المرشحون'!$A$11:$A$60,0)),""))</x:f>
        <x:v>أخصائي تسويق</x:v>
      </x:c>
      <x:c r="E14" s="35" t="str">
        <x:v>لجنة نهائية</x:v>
      </x:c>
      <x:c r="F14" s="37" t="d">
        <x:v>2026-10-25T00:00:00.000Z</x:v>
      </x:c>
      <x:c r="G14" s="35" t="str">
        <x:v>نورا سيلفا</x:v>
      </x:c>
      <x:c r="H14" s="35" t="str">
        <x:v>مكتملة</x:v>
      </x:c>
      <x:c r="I14" s="35" t="str">
        <x:v>نعم بقوة</x:v>
      </x:c>
      <x:c r="J14" s="103" t="n">
        <x:v>84</x:v>
      </x:c>
      <x:c r="K14" s="35" t="str">
        <x:v>Strong portfolio and evidence.</x:v>
      </x:c>
      <x:c r="L14" s="95" t="str">
        <x:f>IF(A14="","",IF(OR(B14="",C14="",E14="",F14="",G14="",H14=""),"خطأ",IF(AND(H14="مكتملة",OR(I14="",J14="")),"النتيجة مطلوبة",IF(AND(H14="مجدولة",F14&lt;'الإعداد'!$D$11),"متأخر","جاهز"))))</x:f>
        <x:v>جاهز</x:v>
      </x:c>
      <x:c r="M14" s="2"/>
      <x:c r="N14" s="2"/>
      <x:c r="O14" s="2"/>
      <x:c r="P14" s="2"/>
      <x:c r="Q14" s="2"/>
      <x:c r="R14" s="2"/>
      <x:c r="S14" s="2"/>
      <x:c r="T14" s="2"/>
      <x:c r="U14" s="1"/>
      <x:c r="V14" s="1"/>
      <x:c r="W14" s="1"/>
      <x:c r="X14" s="1"/>
      <x:c r="Y14" s="1"/>
      <x:c r="Z14" s="1"/>
      <x:c r="AA14" s="1" t="str">
        <x:f>'المرشحون'!$A$14</x:f>
        <x:v>C-004</x:v>
      </x:c>
      <x:c r="AB14" s="1" t="str">
        <x:v>لجنة نهائية</x:v>
      </x:c>
      <x:c r="AC14" s="1" t="str">
        <x:v>لم يحضر</x:v>
      </x:c>
      <x:c r="AD14" s="1" t="str">
        <x:v>لا</x:v>
      </x:c>
    </x:row>
    <x:row r="15">
      <x:c r="A15" s="35" t="str">
        <x:v>I-005</x:v>
      </x:c>
      <x:c r="B15" s="35" t="str">
        <x:v>C-007</x:v>
      </x:c>
      <x:c r="C15" s="95" t="str">
        <x:f>IF(B15="","",IFERROR(INDEX('المرشحون'!$B$11:$B$60,MATCH(B15,'المرشحون'!$A$11:$A$60,0)),""))</x:f>
        <x:v>Noor Al Mansoori</x:v>
      </x:c>
      <x:c r="D15" s="95" t="str">
        <x:f>IF(B15="","",IFERROR(INDEX('المرشحون'!$C$11:$C$60,MATCH(B15,'المرشحون'!$A$11:$A$60,0)),""))</x:f>
        <x:v>تنفيذي مبيعات</x:v>
      </x:c>
      <x:c r="E15" s="35" t="str">
        <x:v>مدير التوظيف</x:v>
      </x:c>
      <x:c r="F15" s="37" t="d">
        <x:v>2026-10-27T00:00:00.000Z</x:v>
      </x:c>
      <x:c r="G15" s="35" t="str">
        <x:v>عمر صالح</x:v>
      </x:c>
      <x:c r="H15" s="35" t="str">
        <x:v>مكتملة</x:v>
      </x:c>
      <x:c r="I15" s="35" t="str">
        <x:v>نعم</x:v>
      </x:c>
      <x:c r="J15" s="103" t="n">
        <x:v>80</x:v>
      </x:c>
      <x:c r="K15" s="35" t="str">
        <x:v>Clear commercial examples.</x:v>
      </x:c>
      <x:c r="L15" s="95" t="str">
        <x:f>IF(A15="","",IF(OR(B15="",C15="",E15="",F15="",G15="",H15=""),"خطأ",IF(AND(H15="مكتملة",OR(I15="",J15="")),"النتيجة مطلوبة",IF(AND(H15="مجدولة",F15&lt;'الإعداد'!$D$11),"متأخر","جاهز"))))</x:f>
        <x:v>جاهز</x:v>
      </x:c>
      <x:c r="M15" s="2"/>
      <x:c r="N15" s="2"/>
      <x:c r="O15" s="2"/>
      <x:c r="P15" s="2"/>
      <x:c r="Q15" s="2"/>
      <x:c r="R15" s="2"/>
      <x:c r="S15" s="2"/>
      <x:c r="T15" s="2"/>
      <x:c r="U15" s="1"/>
      <x:c r="V15" s="1"/>
      <x:c r="W15" s="1"/>
      <x:c r="X15" s="1"/>
      <x:c r="Y15" s="1"/>
      <x:c r="Z15" s="1"/>
      <x:c r="AA15" s="1" t="str">
        <x:f>'المرشحون'!$A$15</x:f>
        <x:v>C-005</x:v>
      </x:c>
      <x:c r="AB15" s="1"/>
      <x:c r="AC15" s="1"/>
      <x:c r="AD15" s="1"/>
    </x:row>
    <x:row r="16">
      <x:c r="A16" s="35" t="str">
        <x:v>I-006</x:v>
      </x:c>
      <x:c r="B16" s="35" t="str">
        <x:v>C-008</x:v>
      </x:c>
      <x:c r="C16" s="95" t="str">
        <x:f>IF(B16="","",IFERROR(INDEX('المرشحون'!$B$11:$B$60,MATCH(B16,'المرشحون'!$A$11:$A$60,0)),""))</x:f>
        <x:v>Emma Chen</x:v>
      </x:c>
      <x:c r="D16" s="95" t="str">
        <x:f>IF(B16="","",IFERROR(INDEX('المرشحون'!$C$11:$C$60,MATCH(B16,'المرشحون'!$A$11:$A$60,0)),""))</x:f>
        <x:v>محلل مالي</x:v>
      </x:c>
      <x:c r="E16" s="35" t="str">
        <x:v>مقابلة هاتفية</x:v>
      </x:c>
      <x:c r="F16" s="37" t="d">
        <x:v>2026-10-31T00:00:00.000Z</x:v>
      </x:c>
      <x:c r="G16" s="35" t="str">
        <x:v>ليلى مورغان</x:v>
      </x:c>
      <x:c r="H16" s="35" t="str">
        <x:v>مجدولة</x:v>
      </x:c>
      <x:c r="I16" s="35" t="str"/>
      <x:c r="J16" s="103"/>
      <x:c r="K16" s="35" t="str"/>
      <x:c r="L16" s="95" t="str">
        <x:f>IF(A16="","",IF(OR(B16="",C16="",E16="",F16="",G16="",H16=""),"خطأ",IF(AND(H16="مكتملة",OR(I16="",J16="")),"النتيجة مطلوبة",IF(AND(H16="مجدولة",F16&lt;'الإعداد'!$D$11),"متأخر","جاهز"))))</x:f>
        <x:v>جاهز</x:v>
      </x:c>
      <x:c r="M16" s="2"/>
      <x:c r="N16" s="2"/>
      <x:c r="O16" s="2"/>
      <x:c r="P16" s="2"/>
      <x:c r="Q16" s="2"/>
      <x:c r="R16" s="2"/>
      <x:c r="S16" s="2"/>
      <x:c r="T16" s="2"/>
      <x:c r="U16" s="1"/>
      <x:c r="V16" s="1"/>
      <x:c r="W16" s="1"/>
      <x:c r="X16" s="1"/>
      <x:c r="Y16" s="1"/>
      <x:c r="Z16" s="1"/>
      <x:c r="AA16" s="1" t="str">
        <x:f>'المرشحون'!$A$16</x:f>
        <x:v>C-006</x:v>
      </x:c>
      <x:c r="AB16" s="1"/>
      <x:c r="AC16" s="1"/>
      <x:c r="AD16" s="1"/>
    </x:row>
    <x:row r="17">
      <x:c r="A17" s="35" t="str">
        <x:v>I-007</x:v>
      </x:c>
      <x:c r="B17" s="35" t="str">
        <x:v>C-010</x:v>
      </x:c>
      <x:c r="C17" s="95" t="str">
        <x:f>IF(B17="","",IFERROR(INDEX('المرشحون'!$B$11:$B$60,MATCH(B17,'المرشحون'!$A$11:$A$60,0)),""))</x:f>
        <x:v>Lucía Torres</x:v>
      </x:c>
      <x:c r="D17" s="95" t="str">
        <x:f>IF(B17="","",IFERROR(INDEX('المرشحون'!$C$11:$C$60,MATCH(B17,'المرشحون'!$A$11:$A$60,0)),""))</x:f>
        <x:v>مسؤول نجاح العملاء</x:v>
      </x:c>
      <x:c r="E17" s="35" t="str">
        <x:v>مقابلة هاتفية</x:v>
      </x:c>
      <x:c r="F17" s="37" t="d">
        <x:v>2026-11-02T00:00:00.000Z</x:v>
      </x:c>
      <x:c r="G17" s="35" t="str">
        <x:v>نورا سيلفا</x:v>
      </x:c>
      <x:c r="H17" s="35" t="str">
        <x:v>مجدولة</x:v>
      </x:c>
      <x:c r="I17" s="35" t="str"/>
      <x:c r="J17" s="103"/>
      <x:c r="K17" s="35" t="str"/>
      <x:c r="L17" s="95" t="str">
        <x:f>IF(A17="","",IF(OR(B17="",C17="",E17="",F17="",G17="",H17=""),"خطأ",IF(AND(H17="مكتملة",OR(I17="",J17="")),"النتيجة مطلوبة",IF(AND(H17="مجدولة",F17&lt;'الإعداد'!$D$11),"متأخر","جاهز"))))</x:f>
        <x:v>جاهز</x:v>
      </x:c>
      <x:c r="M17" s="2"/>
      <x:c r="N17" s="2"/>
      <x:c r="O17" s="2"/>
      <x:c r="P17" s="2"/>
      <x:c r="Q17" s="2"/>
      <x:c r="R17" s="2"/>
      <x:c r="S17" s="2"/>
      <x:c r="T17" s="2"/>
      <x:c r="U17" s="1"/>
      <x:c r="V17" s="1"/>
      <x:c r="W17" s="1"/>
      <x:c r="X17" s="1"/>
      <x:c r="Y17" s="1"/>
      <x:c r="Z17" s="1"/>
      <x:c r="AA17" s="1" t="str">
        <x:f>'المرشحون'!$A$17</x:f>
        <x:v>C-007</x:v>
      </x:c>
      <x:c r="AB17" s="1"/>
      <x:c r="AC17" s="1"/>
      <x:c r="AD17" s="1"/>
    </x:row>
    <x:row r="18">
      <x:c r="A18" s="35"/>
      <x:c r="B18" s="35"/>
      <x:c r="C18" s="95" t="str">
        <x:f>IF(B18="","",IFERROR(INDEX('المرشحون'!$B$11:$B$60,MATCH(B18,'المرشحون'!$A$11:$A$60,0)),""))</x:f>
      </x:c>
      <x:c r="D18" s="95" t="str">
        <x:f>IF(B18="","",IFERROR(INDEX('المرشحون'!$C$11:$C$60,MATCH(B18,'المرشحون'!$A$11:$A$60,0)),""))</x:f>
      </x:c>
      <x:c r="E18" s="35"/>
      <x:c r="F18" s="37"/>
      <x:c r="G18" s="35"/>
      <x:c r="H18" s="35"/>
      <x:c r="I18" s="35"/>
      <x:c r="J18" s="103"/>
      <x:c r="K18" s="35"/>
      <x:c r="L18" s="95" t="str">
        <x:f>IF(A18="","",IF(OR(B18="",C18="",E18="",F18="",G18="",H18=""),"خطأ",IF(AND(H18="مكتملة",OR(I18="",J18="")),"النتيجة مطلوبة",IF(AND(H18="مجدولة",F18&lt;'الإعداد'!$D$11),"متأخر","جاهز"))))</x:f>
      </x:c>
      <x:c r="M18" s="2"/>
      <x:c r="N18" s="2"/>
      <x:c r="O18" s="2"/>
      <x:c r="P18" s="2"/>
      <x:c r="Q18" s="2"/>
      <x:c r="R18" s="2"/>
      <x:c r="S18" s="2"/>
      <x:c r="T18" s="2"/>
      <x:c r="U18" s="1"/>
      <x:c r="V18" s="1"/>
      <x:c r="W18" s="1"/>
      <x:c r="X18" s="1"/>
      <x:c r="Y18" s="1"/>
      <x:c r="Z18" s="1"/>
      <x:c r="AA18" s="1" t="str">
        <x:f>'المرشحون'!$A$18</x:f>
        <x:v>C-008</x:v>
      </x:c>
      <x:c r="AB18" s="1"/>
      <x:c r="AC18" s="1"/>
      <x:c r="AD18" s="1"/>
    </x:row>
    <x:row r="19">
      <x:c r="A19" s="35"/>
      <x:c r="B19" s="35"/>
      <x:c r="C19" s="95" t="str">
        <x:f>IF(B19="","",IFERROR(INDEX('المرشحون'!$B$11:$B$60,MATCH(B19,'المرشحون'!$A$11:$A$60,0)),""))</x:f>
      </x:c>
      <x:c r="D19" s="95" t="str">
        <x:f>IF(B19="","",IFERROR(INDEX('المرشحون'!$C$11:$C$60,MATCH(B19,'المرشحون'!$A$11:$A$60,0)),""))</x:f>
      </x:c>
      <x:c r="E19" s="35"/>
      <x:c r="F19" s="37"/>
      <x:c r="G19" s="35"/>
      <x:c r="H19" s="35"/>
      <x:c r="I19" s="35"/>
      <x:c r="J19" s="103"/>
      <x:c r="K19" s="35"/>
      <x:c r="L19" s="95" t="str">
        <x:f>IF(A19="","",IF(OR(B19="",C19="",E19="",F19="",G19="",H19=""),"خطأ",IF(AND(H19="مكتملة",OR(I19="",J19="")),"النتيجة مطلوبة",IF(AND(H19="مجدولة",F19&lt;'الإعداد'!$D$11),"متأخر","جاهز"))))</x:f>
      </x:c>
      <x:c r="M19" s="2"/>
      <x:c r="N19" s="2"/>
      <x:c r="O19" s="2"/>
      <x:c r="P19" s="2"/>
      <x:c r="Q19" s="2"/>
      <x:c r="R19" s="2"/>
      <x:c r="S19" s="2"/>
      <x:c r="T19" s="2"/>
      <x:c r="U19" s="1"/>
      <x:c r="V19" s="1"/>
      <x:c r="W19" s="1"/>
      <x:c r="X19" s="1"/>
      <x:c r="Y19" s="1"/>
      <x:c r="Z19" s="1"/>
      <x:c r="AA19" s="1" t="str">
        <x:f>'المرشحون'!$A$19</x:f>
        <x:v>C-009</x:v>
      </x:c>
      <x:c r="AB19" s="1"/>
      <x:c r="AC19" s="1"/>
      <x:c r="AD19" s="1"/>
    </x:row>
    <x:row r="20">
      <x:c r="A20" s="35"/>
      <x:c r="B20" s="35"/>
      <x:c r="C20" s="95" t="str">
        <x:f>IF(B20="","",IFERROR(INDEX('المرشحون'!$B$11:$B$60,MATCH(B20,'المرشحون'!$A$11:$A$60,0)),""))</x:f>
      </x:c>
      <x:c r="D20" s="95" t="str">
        <x:f>IF(B20="","",IFERROR(INDEX('المرشحون'!$C$11:$C$60,MATCH(B20,'المرشحون'!$A$11:$A$60,0)),""))</x:f>
      </x:c>
      <x:c r="E20" s="35"/>
      <x:c r="F20" s="37"/>
      <x:c r="G20" s="35"/>
      <x:c r="H20" s="35"/>
      <x:c r="I20" s="35"/>
      <x:c r="J20" s="103"/>
      <x:c r="K20" s="35"/>
      <x:c r="L20" s="95" t="str">
        <x:f>IF(A20="","",IF(OR(B20="",C20="",E20="",F20="",G20="",H20=""),"خطأ",IF(AND(H20="مكتملة",OR(I20="",J20="")),"النتيجة مطلوبة",IF(AND(H20="مجدولة",F20&lt;'الإعداد'!$D$11),"متأخر","جاهز"))))</x:f>
      </x:c>
      <x:c r="M20" s="2"/>
      <x:c r="N20" s="2"/>
      <x:c r="O20" s="2"/>
      <x:c r="P20" s="2"/>
      <x:c r="Q20" s="2"/>
      <x:c r="R20" s="2"/>
      <x:c r="S20" s="2"/>
      <x:c r="T20" s="2"/>
      <x:c r="U20" s="1"/>
      <x:c r="V20" s="1"/>
      <x:c r="W20" s="1"/>
      <x:c r="X20" s="1"/>
      <x:c r="Y20" s="1"/>
      <x:c r="Z20" s="1"/>
      <x:c r="AA20" s="1" t="str">
        <x:f>'المرشحون'!$A$20</x:f>
        <x:v>C-010</x:v>
      </x:c>
      <x:c r="AB20" s="1"/>
      <x:c r="AC20" s="1"/>
      <x:c r="AD20" s="1"/>
    </x:row>
    <x:row r="21">
      <x:c r="A21" s="35"/>
      <x:c r="B21" s="35"/>
      <x:c r="C21" s="95" t="str">
        <x:f>IF(B21="","",IFERROR(INDEX('المرشحون'!$B$11:$B$60,MATCH(B21,'المرشحون'!$A$11:$A$60,0)),""))</x:f>
      </x:c>
      <x:c r="D21" s="95" t="str">
        <x:f>IF(B21="","",IFERROR(INDEX('المرشحون'!$C$11:$C$60,MATCH(B21,'المرشحون'!$A$11:$A$60,0)),""))</x:f>
      </x:c>
      <x:c r="E21" s="35"/>
      <x:c r="F21" s="37"/>
      <x:c r="G21" s="35"/>
      <x:c r="H21" s="35"/>
      <x:c r="I21" s="35"/>
      <x:c r="J21" s="103"/>
      <x:c r="K21" s="35"/>
      <x:c r="L21" s="95" t="str">
        <x:f>IF(A21="","",IF(OR(B21="",C21="",E21="",F21="",G21="",H21=""),"خطأ",IF(AND(H21="مكتملة",OR(I21="",J21="")),"النتيجة مطلوبة",IF(AND(H21="مجدولة",F21&lt;'الإعداد'!$D$11),"متأخر","جاهز"))))</x:f>
      </x:c>
      <x:c r="M21" s="2"/>
      <x:c r="N21" s="2"/>
      <x:c r="O21" s="2"/>
      <x:c r="P21" s="2"/>
      <x:c r="Q21" s="2"/>
      <x:c r="R21" s="2"/>
      <x:c r="S21" s="2"/>
      <x:c r="T21" s="2"/>
      <x:c r="U21" s="1"/>
      <x:c r="V21" s="1"/>
      <x:c r="W21" s="1"/>
      <x:c r="X21" s="1"/>
      <x:c r="Y21" s="1"/>
      <x:c r="Z21" s="1"/>
      <x:c r="AA21" s="1" t="n">
        <x:f>'المرشحون'!$A$21</x:f>
        <x:v>0</x:v>
      </x:c>
      <x:c r="AB21" s="1"/>
      <x:c r="AC21" s="1"/>
      <x:c r="AD21" s="1"/>
    </x:row>
    <x:row r="22">
      <x:c r="A22" s="35"/>
      <x:c r="B22" s="35"/>
      <x:c r="C22" s="95" t="str">
        <x:f>IF(B22="","",IFERROR(INDEX('المرشحون'!$B$11:$B$60,MATCH(B22,'المرشحون'!$A$11:$A$60,0)),""))</x:f>
      </x:c>
      <x:c r="D22" s="95" t="str">
        <x:f>IF(B22="","",IFERROR(INDEX('المرشحون'!$C$11:$C$60,MATCH(B22,'المرشحون'!$A$11:$A$60,0)),""))</x:f>
      </x:c>
      <x:c r="E22" s="35"/>
      <x:c r="F22" s="37"/>
      <x:c r="G22" s="35"/>
      <x:c r="H22" s="35"/>
      <x:c r="I22" s="35"/>
      <x:c r="J22" s="103"/>
      <x:c r="K22" s="35"/>
      <x:c r="L22" s="95" t="str">
        <x:f>IF(A22="","",IF(OR(B22="",C22="",E22="",F22="",G22="",H22=""),"خطأ",IF(AND(H22="مكتملة",OR(I22="",J22="")),"النتيجة مطلوبة",IF(AND(H22="مجدولة",F22&lt;'الإعداد'!$D$11),"متأخر","جاهز"))))</x:f>
      </x:c>
      <x:c r="M22" s="2"/>
      <x:c r="N22" s="2"/>
      <x:c r="O22" s="2"/>
      <x:c r="P22" s="2"/>
      <x:c r="Q22" s="2"/>
      <x:c r="R22" s="2"/>
      <x:c r="S22" s="2"/>
      <x:c r="T22" s="2"/>
      <x:c r="U22" s="1"/>
      <x:c r="V22" s="1"/>
      <x:c r="W22" s="1"/>
      <x:c r="X22" s="1"/>
      <x:c r="Y22" s="1"/>
      <x:c r="Z22" s="1"/>
      <x:c r="AA22" s="1" t="n">
        <x:f>'المرشحون'!$A$22</x:f>
        <x:v>0</x:v>
      </x:c>
      <x:c r="AB22" s="1"/>
      <x:c r="AC22" s="1"/>
      <x:c r="AD22" s="1"/>
    </x:row>
    <x:row r="23">
      <x:c r="A23" s="35"/>
      <x:c r="B23" s="35"/>
      <x:c r="C23" s="95" t="str">
        <x:f>IF(B23="","",IFERROR(INDEX('المرشحون'!$B$11:$B$60,MATCH(B23,'المرشحون'!$A$11:$A$60,0)),""))</x:f>
      </x:c>
      <x:c r="D23" s="95" t="str">
        <x:f>IF(B23="","",IFERROR(INDEX('المرشحون'!$C$11:$C$60,MATCH(B23,'المرشحون'!$A$11:$A$60,0)),""))</x:f>
      </x:c>
      <x:c r="E23" s="35"/>
      <x:c r="F23" s="37"/>
      <x:c r="G23" s="35"/>
      <x:c r="H23" s="35"/>
      <x:c r="I23" s="35"/>
      <x:c r="J23" s="103"/>
      <x:c r="K23" s="35"/>
      <x:c r="L23" s="95" t="str">
        <x:f>IF(A23="","",IF(OR(B23="",C23="",E23="",F23="",G23="",H23=""),"خطأ",IF(AND(H23="مكتملة",OR(I23="",J23="")),"النتيجة مطلوبة",IF(AND(H23="مجدولة",F23&lt;'الإعداد'!$D$11),"متأخر","جاهز"))))</x:f>
      </x:c>
      <x:c r="M23" s="2"/>
      <x:c r="N23" s="2"/>
      <x:c r="O23" s="2"/>
      <x:c r="P23" s="2"/>
      <x:c r="Q23" s="2"/>
      <x:c r="R23" s="2"/>
      <x:c r="S23" s="2"/>
      <x:c r="T23" s="2"/>
      <x:c r="U23" s="1"/>
      <x:c r="V23" s="1"/>
      <x:c r="W23" s="1"/>
      <x:c r="X23" s="1"/>
      <x:c r="Y23" s="1"/>
      <x:c r="Z23" s="1"/>
      <x:c r="AA23" s="1" t="n">
        <x:f>'المرشحون'!$A$23</x:f>
        <x:v>0</x:v>
      </x:c>
      <x:c r="AB23" s="1"/>
      <x:c r="AC23" s="1"/>
      <x:c r="AD23" s="1"/>
    </x:row>
    <x:row r="24">
      <x:c r="A24" s="35"/>
      <x:c r="B24" s="35"/>
      <x:c r="C24" s="95" t="str">
        <x:f>IF(B24="","",IFERROR(INDEX('المرشحون'!$B$11:$B$60,MATCH(B24,'المرشحون'!$A$11:$A$60,0)),""))</x:f>
      </x:c>
      <x:c r="D24" s="95" t="str">
        <x:f>IF(B24="","",IFERROR(INDEX('المرشحون'!$C$11:$C$60,MATCH(B24,'المرشحون'!$A$11:$A$60,0)),""))</x:f>
      </x:c>
      <x:c r="E24" s="35"/>
      <x:c r="F24" s="37"/>
      <x:c r="G24" s="35"/>
      <x:c r="H24" s="35"/>
      <x:c r="I24" s="35"/>
      <x:c r="J24" s="103"/>
      <x:c r="K24" s="35"/>
      <x:c r="L24" s="95" t="str">
        <x:f>IF(A24="","",IF(OR(B24="",C24="",E24="",F24="",G24="",H24=""),"خطأ",IF(AND(H24="مكتملة",OR(I24="",J24="")),"النتيجة مطلوبة",IF(AND(H24="مجدولة",F24&lt;'الإعداد'!$D$11),"متأخر","جاهز"))))</x:f>
      </x:c>
      <x:c r="M24" s="2"/>
      <x:c r="N24" s="2"/>
      <x:c r="O24" s="2"/>
      <x:c r="P24" s="2"/>
      <x:c r="Q24" s="2"/>
      <x:c r="R24" s="2"/>
      <x:c r="S24" s="2"/>
      <x:c r="T24" s="2"/>
      <x:c r="U24" s="1"/>
      <x:c r="V24" s="1"/>
      <x:c r="W24" s="1"/>
      <x:c r="X24" s="1"/>
      <x:c r="Y24" s="1"/>
      <x:c r="Z24" s="1"/>
      <x:c r="AA24" s="1" t="n">
        <x:f>'المرشحون'!$A$24</x:f>
        <x:v>0</x:v>
      </x:c>
      <x:c r="AB24" s="1"/>
      <x:c r="AC24" s="1"/>
      <x:c r="AD24" s="1"/>
    </x:row>
    <x:row r="25">
      <x:c r="A25" s="35"/>
      <x:c r="B25" s="35"/>
      <x:c r="C25" s="95" t="str">
        <x:f>IF(B25="","",IFERROR(INDEX('المرشحون'!$B$11:$B$60,MATCH(B25,'المرشحون'!$A$11:$A$60,0)),""))</x:f>
      </x:c>
      <x:c r="D25" s="95" t="str">
        <x:f>IF(B25="","",IFERROR(INDEX('المرشحون'!$C$11:$C$60,MATCH(B25,'المرشحون'!$A$11:$A$60,0)),""))</x:f>
      </x:c>
      <x:c r="E25" s="35"/>
      <x:c r="F25" s="37"/>
      <x:c r="G25" s="35"/>
      <x:c r="H25" s="35"/>
      <x:c r="I25" s="35"/>
      <x:c r="J25" s="103"/>
      <x:c r="K25" s="35"/>
      <x:c r="L25" s="95" t="str">
        <x:f>IF(A25="","",IF(OR(B25="",C25="",E25="",F25="",G25="",H25=""),"خطأ",IF(AND(H25="مكتملة",OR(I25="",J25="")),"النتيجة مطلوبة",IF(AND(H25="مجدولة",F25&lt;'الإعداد'!$D$11),"متأخر","جاهز"))))</x:f>
      </x:c>
      <x:c r="M25" s="2"/>
      <x:c r="N25" s="2"/>
      <x:c r="O25" s="2"/>
      <x:c r="P25" s="2"/>
      <x:c r="Q25" s="2"/>
      <x:c r="R25" s="2"/>
      <x:c r="S25" s="2"/>
      <x:c r="T25" s="2"/>
      <x:c r="U25" s="1"/>
      <x:c r="V25" s="1"/>
      <x:c r="W25" s="1"/>
      <x:c r="X25" s="1"/>
      <x:c r="Y25" s="1"/>
      <x:c r="Z25" s="1"/>
      <x:c r="AA25" s="1" t="n">
        <x:f>'المرشحون'!$A$25</x:f>
        <x:v>0</x:v>
      </x:c>
      <x:c r="AB25" s="1"/>
      <x:c r="AC25" s="1"/>
      <x:c r="AD25" s="1"/>
    </x:row>
    <x:row r="26">
      <x:c r="A26" s="35"/>
      <x:c r="B26" s="35"/>
      <x:c r="C26" s="95" t="str">
        <x:f>IF(B26="","",IFERROR(INDEX('المرشحون'!$B$11:$B$60,MATCH(B26,'المرشحون'!$A$11:$A$60,0)),""))</x:f>
      </x:c>
      <x:c r="D26" s="95" t="str">
        <x:f>IF(B26="","",IFERROR(INDEX('المرشحون'!$C$11:$C$60,MATCH(B26,'المرشحون'!$A$11:$A$60,0)),""))</x:f>
      </x:c>
      <x:c r="E26" s="35"/>
      <x:c r="F26" s="37"/>
      <x:c r="G26" s="35"/>
      <x:c r="H26" s="35"/>
      <x:c r="I26" s="35"/>
      <x:c r="J26" s="103"/>
      <x:c r="K26" s="35"/>
      <x:c r="L26" s="95" t="str">
        <x:f>IF(A26="","",IF(OR(B26="",C26="",E26="",F26="",G26="",H26=""),"خطأ",IF(AND(H26="مكتملة",OR(I26="",J26="")),"النتيجة مطلوبة",IF(AND(H26="مجدولة",F26&lt;'الإعداد'!$D$11),"متأخر","جاهز"))))</x:f>
      </x:c>
      <x:c r="M26" s="2"/>
      <x:c r="N26" s="2"/>
      <x:c r="O26" s="2"/>
      <x:c r="P26" s="2"/>
      <x:c r="Q26" s="2"/>
      <x:c r="R26" s="2"/>
      <x:c r="S26" s="2"/>
      <x:c r="T26" s="2"/>
      <x:c r="U26" s="1"/>
      <x:c r="V26" s="1"/>
      <x:c r="W26" s="1"/>
      <x:c r="X26" s="1"/>
      <x:c r="Y26" s="1"/>
      <x:c r="Z26" s="1"/>
      <x:c r="AA26" s="1" t="n">
        <x:f>'المرشحون'!$A$26</x:f>
        <x:v>0</x:v>
      </x:c>
      <x:c r="AB26" s="1"/>
      <x:c r="AC26" s="1"/>
      <x:c r="AD26" s="1"/>
    </x:row>
    <x:row r="27">
      <x:c r="A27" s="35"/>
      <x:c r="B27" s="35"/>
      <x:c r="C27" s="95" t="str">
        <x:f>IF(B27="","",IFERROR(INDEX('المرشحون'!$B$11:$B$60,MATCH(B27,'المرشحون'!$A$11:$A$60,0)),""))</x:f>
      </x:c>
      <x:c r="D27" s="95" t="str">
        <x:f>IF(B27="","",IFERROR(INDEX('المرشحون'!$C$11:$C$60,MATCH(B27,'المرشحون'!$A$11:$A$60,0)),""))</x:f>
      </x:c>
      <x:c r="E27" s="35"/>
      <x:c r="F27" s="37"/>
      <x:c r="G27" s="35"/>
      <x:c r="H27" s="35"/>
      <x:c r="I27" s="35"/>
      <x:c r="J27" s="103"/>
      <x:c r="K27" s="35"/>
      <x:c r="L27" s="95" t="str">
        <x:f>IF(A27="","",IF(OR(B27="",C27="",E27="",F27="",G27="",H27=""),"خطأ",IF(AND(H27="مكتملة",OR(I27="",J27="")),"النتيجة مطلوبة",IF(AND(H27="مجدولة",F27&lt;'الإعداد'!$D$11),"متأخر","جاهز"))))</x:f>
      </x:c>
      <x:c r="M27" s="2"/>
      <x:c r="N27" s="2"/>
      <x:c r="O27" s="2"/>
      <x:c r="P27" s="2"/>
      <x:c r="Q27" s="2"/>
      <x:c r="R27" s="2"/>
      <x:c r="S27" s="2"/>
      <x:c r="T27" s="2"/>
      <x:c r="U27" s="1"/>
      <x:c r="V27" s="1"/>
      <x:c r="W27" s="1"/>
      <x:c r="X27" s="1"/>
      <x:c r="Y27" s="1"/>
      <x:c r="Z27" s="1"/>
      <x:c r="AA27" s="1" t="n">
        <x:f>'المرشحون'!$A$27</x:f>
        <x:v>0</x:v>
      </x:c>
      <x:c r="AB27" s="1"/>
      <x:c r="AC27" s="1"/>
      <x:c r="AD27" s="1"/>
    </x:row>
    <x:row r="28">
      <x:c r="A28" s="35"/>
      <x:c r="B28" s="35"/>
      <x:c r="C28" s="95" t="str">
        <x:f>IF(B28="","",IFERROR(INDEX('المرشحون'!$B$11:$B$60,MATCH(B28,'المرشحون'!$A$11:$A$60,0)),""))</x:f>
      </x:c>
      <x:c r="D28" s="95" t="str">
        <x:f>IF(B28="","",IFERROR(INDEX('المرشحون'!$C$11:$C$60,MATCH(B28,'المرشحون'!$A$11:$A$60,0)),""))</x:f>
      </x:c>
      <x:c r="E28" s="35"/>
      <x:c r="F28" s="37"/>
      <x:c r="G28" s="35"/>
      <x:c r="H28" s="35"/>
      <x:c r="I28" s="35"/>
      <x:c r="J28" s="103"/>
      <x:c r="K28" s="35"/>
      <x:c r="L28" s="95" t="str">
        <x:f>IF(A28="","",IF(OR(B28="",C28="",E28="",F28="",G28="",H28=""),"خطأ",IF(AND(H28="مكتملة",OR(I28="",J28="")),"النتيجة مطلوبة",IF(AND(H28="مجدولة",F28&lt;'الإعداد'!$D$11),"متأخر","جاهز"))))</x:f>
      </x:c>
      <x:c r="M28" s="2"/>
      <x:c r="N28" s="2"/>
      <x:c r="O28" s="2"/>
      <x:c r="P28" s="2"/>
      <x:c r="Q28" s="2"/>
      <x:c r="R28" s="2"/>
      <x:c r="S28" s="2"/>
      <x:c r="T28" s="2"/>
      <x:c r="U28" s="1"/>
      <x:c r="V28" s="1"/>
      <x:c r="W28" s="1"/>
      <x:c r="X28" s="1"/>
      <x:c r="Y28" s="1"/>
      <x:c r="Z28" s="1"/>
      <x:c r="AA28" s="1" t="n">
        <x:f>'المرشحون'!$A$28</x:f>
        <x:v>0</x:v>
      </x:c>
      <x:c r="AB28" s="1"/>
      <x:c r="AC28" s="1"/>
      <x:c r="AD28" s="1"/>
    </x:row>
    <x:row r="29">
      <x:c r="A29" s="35"/>
      <x:c r="B29" s="35"/>
      <x:c r="C29" s="95" t="str">
        <x:f>IF(B29="","",IFERROR(INDEX('المرشحون'!$B$11:$B$60,MATCH(B29,'المرشحون'!$A$11:$A$60,0)),""))</x:f>
      </x:c>
      <x:c r="D29" s="95" t="str">
        <x:f>IF(B29="","",IFERROR(INDEX('المرشحون'!$C$11:$C$60,MATCH(B29,'المرشحون'!$A$11:$A$60,0)),""))</x:f>
      </x:c>
      <x:c r="E29" s="35"/>
      <x:c r="F29" s="37"/>
      <x:c r="G29" s="35"/>
      <x:c r="H29" s="35"/>
      <x:c r="I29" s="35"/>
      <x:c r="J29" s="103"/>
      <x:c r="K29" s="35"/>
      <x:c r="L29" s="95" t="str">
        <x:f>IF(A29="","",IF(OR(B29="",C29="",E29="",F29="",G29="",H29=""),"خطأ",IF(AND(H29="مكتملة",OR(I29="",J29="")),"النتيجة مطلوبة",IF(AND(H29="مجدولة",F29&lt;'الإعداد'!$D$11),"متأخر","جاهز"))))</x:f>
      </x:c>
      <x:c r="M29" s="2"/>
      <x:c r="N29" s="2"/>
      <x:c r="O29" s="2"/>
      <x:c r="P29" s="2"/>
      <x:c r="Q29" s="2"/>
      <x:c r="R29" s="2"/>
      <x:c r="S29" s="2"/>
      <x:c r="T29" s="2"/>
      <x:c r="U29" s="1"/>
      <x:c r="V29" s="1"/>
      <x:c r="W29" s="1"/>
      <x:c r="X29" s="1"/>
      <x:c r="Y29" s="1"/>
      <x:c r="Z29" s="1"/>
      <x:c r="AA29" s="1" t="n">
        <x:f>'المرشحون'!$A$29</x:f>
        <x:v>0</x:v>
      </x:c>
      <x:c r="AB29" s="1"/>
      <x:c r="AC29" s="1"/>
      <x:c r="AD29" s="1"/>
    </x:row>
    <x:row r="30">
      <x:c r="A30" s="35"/>
      <x:c r="B30" s="35"/>
      <x:c r="C30" s="95" t="str">
        <x:f>IF(B30="","",IFERROR(INDEX('المرشحون'!$B$11:$B$60,MATCH(B30,'المرشحون'!$A$11:$A$60,0)),""))</x:f>
      </x:c>
      <x:c r="D30" s="95" t="str">
        <x:f>IF(B30="","",IFERROR(INDEX('المرشحون'!$C$11:$C$60,MATCH(B30,'المرشحون'!$A$11:$A$60,0)),""))</x:f>
      </x:c>
      <x:c r="E30" s="35"/>
      <x:c r="F30" s="37"/>
      <x:c r="G30" s="35"/>
      <x:c r="H30" s="35"/>
      <x:c r="I30" s="35"/>
      <x:c r="J30" s="103"/>
      <x:c r="K30" s="35"/>
      <x:c r="L30" s="95" t="str">
        <x:f>IF(A30="","",IF(OR(B30="",C30="",E30="",F30="",G30="",H30=""),"خطأ",IF(AND(H30="مكتملة",OR(I30="",J30="")),"النتيجة مطلوبة",IF(AND(H30="مجدولة",F30&lt;'الإعداد'!$D$11),"متأخر","جاهز"))))</x:f>
      </x:c>
      <x:c r="M30" s="2"/>
      <x:c r="N30" s="2"/>
      <x:c r="O30" s="2"/>
      <x:c r="P30" s="2"/>
      <x:c r="Q30" s="2"/>
      <x:c r="R30" s="2"/>
      <x:c r="S30" s="2"/>
      <x:c r="T30" s="2"/>
      <x:c r="U30" s="1"/>
      <x:c r="V30" s="1"/>
      <x:c r="W30" s="1"/>
      <x:c r="X30" s="1"/>
      <x:c r="Y30" s="1"/>
      <x:c r="Z30" s="1"/>
      <x:c r="AA30" s="1" t="n">
        <x:f>'المرشحون'!$A$30</x:f>
        <x:v>0</x:v>
      </x:c>
      <x:c r="AB30" s="1"/>
      <x:c r="AC30" s="1"/>
      <x:c r="AD30" s="1"/>
    </x:row>
    <x:row r="31">
      <x:c r="A31" s="35"/>
      <x:c r="B31" s="35"/>
      <x:c r="C31" s="95" t="str">
        <x:f>IF(B31="","",IFERROR(INDEX('المرشحون'!$B$11:$B$60,MATCH(B31,'المرشحون'!$A$11:$A$60,0)),""))</x:f>
      </x:c>
      <x:c r="D31" s="95" t="str">
        <x:f>IF(B31="","",IFERROR(INDEX('المرشحون'!$C$11:$C$60,MATCH(B31,'المرشحون'!$A$11:$A$60,0)),""))</x:f>
      </x:c>
      <x:c r="E31" s="35"/>
      <x:c r="F31" s="37"/>
      <x:c r="G31" s="35"/>
      <x:c r="H31" s="35"/>
      <x:c r="I31" s="35"/>
      <x:c r="J31" s="103"/>
      <x:c r="K31" s="35"/>
      <x:c r="L31" s="95" t="str">
        <x:f>IF(A31="","",IF(OR(B31="",C31="",E31="",F31="",G31="",H31=""),"خطأ",IF(AND(H31="مكتملة",OR(I31="",J31="")),"النتيجة مطلوبة",IF(AND(H31="مجدولة",F31&lt;'الإعداد'!$D$11),"متأخر","جاهز"))))</x:f>
      </x:c>
      <x:c r="M31" s="2"/>
      <x:c r="N31" s="2"/>
      <x:c r="O31" s="2"/>
      <x:c r="P31" s="2"/>
      <x:c r="Q31" s="2"/>
      <x:c r="R31" s="2"/>
      <x:c r="S31" s="2"/>
      <x:c r="T31" s="2"/>
      <x:c r="U31" s="1"/>
      <x:c r="V31" s="1"/>
      <x:c r="W31" s="1"/>
      <x:c r="X31" s="1"/>
      <x:c r="Y31" s="1"/>
      <x:c r="Z31" s="1"/>
      <x:c r="AA31" s="1" t="n">
        <x:f>'المرشحون'!$A$31</x:f>
        <x:v>0</x:v>
      </x:c>
      <x:c r="AB31" s="1"/>
      <x:c r="AC31" s="1"/>
      <x:c r="AD31" s="1"/>
    </x:row>
    <x:row r="32">
      <x:c r="A32" s="35"/>
      <x:c r="B32" s="35"/>
      <x:c r="C32" s="95" t="str">
        <x:f>IF(B32="","",IFERROR(INDEX('المرشحون'!$B$11:$B$60,MATCH(B32,'المرشحون'!$A$11:$A$60,0)),""))</x:f>
      </x:c>
      <x:c r="D32" s="95" t="str">
        <x:f>IF(B32="","",IFERROR(INDEX('المرشحون'!$C$11:$C$60,MATCH(B32,'المرشحون'!$A$11:$A$60,0)),""))</x:f>
      </x:c>
      <x:c r="E32" s="35"/>
      <x:c r="F32" s="37"/>
      <x:c r="G32" s="35"/>
      <x:c r="H32" s="35"/>
      <x:c r="I32" s="35"/>
      <x:c r="J32" s="103"/>
      <x:c r="K32" s="35"/>
      <x:c r="L32" s="95" t="str">
        <x:f>IF(A32="","",IF(OR(B32="",C32="",E32="",F32="",G32="",H32=""),"خطأ",IF(AND(H32="مكتملة",OR(I32="",J32="")),"النتيجة مطلوبة",IF(AND(H32="مجدولة",F32&lt;'الإعداد'!$D$11),"متأخر","جاهز"))))</x:f>
      </x:c>
      <x:c r="M32" s="2"/>
      <x:c r="N32" s="2"/>
      <x:c r="O32" s="2"/>
      <x:c r="P32" s="2"/>
      <x:c r="Q32" s="2"/>
      <x:c r="R32" s="2"/>
      <x:c r="S32" s="2"/>
      <x:c r="T32" s="2"/>
      <x:c r="U32" s="1"/>
      <x:c r="V32" s="1"/>
      <x:c r="W32" s="1"/>
      <x:c r="X32" s="1"/>
      <x:c r="Y32" s="1"/>
      <x:c r="Z32" s="1"/>
      <x:c r="AA32" s="1" t="n">
        <x:f>'المرشحون'!$A$32</x:f>
        <x:v>0</x:v>
      </x:c>
      <x:c r="AB32" s="1"/>
      <x:c r="AC32" s="1"/>
      <x:c r="AD32" s="1"/>
    </x:row>
    <x:row r="33">
      <x:c r="A33" s="35"/>
      <x:c r="B33" s="35"/>
      <x:c r="C33" s="95" t="str">
        <x:f>IF(B33="","",IFERROR(INDEX('المرشحون'!$B$11:$B$60,MATCH(B33,'المرشحون'!$A$11:$A$60,0)),""))</x:f>
      </x:c>
      <x:c r="D33" s="95" t="str">
        <x:f>IF(B33="","",IFERROR(INDEX('المرشحون'!$C$11:$C$60,MATCH(B33,'المرشحون'!$A$11:$A$60,0)),""))</x:f>
      </x:c>
      <x:c r="E33" s="35"/>
      <x:c r="F33" s="37"/>
      <x:c r="G33" s="35"/>
      <x:c r="H33" s="35"/>
      <x:c r="I33" s="35"/>
      <x:c r="J33" s="103"/>
      <x:c r="K33" s="35"/>
      <x:c r="L33" s="95" t="str">
        <x:f>IF(A33="","",IF(OR(B33="",C33="",E33="",F33="",G33="",H33=""),"خطأ",IF(AND(H33="مكتملة",OR(I33="",J33="")),"النتيجة مطلوبة",IF(AND(H33="مجدولة",F33&lt;'الإعداد'!$D$11),"متأخر","جاهز"))))</x:f>
      </x:c>
      <x:c r="M33" s="2"/>
      <x:c r="N33" s="2"/>
      <x:c r="O33" s="2"/>
      <x:c r="P33" s="2"/>
      <x:c r="Q33" s="2"/>
      <x:c r="R33" s="2"/>
      <x:c r="S33" s="2"/>
      <x:c r="T33" s="2"/>
      <x:c r="U33" s="1"/>
      <x:c r="V33" s="1"/>
      <x:c r="W33" s="1"/>
      <x:c r="X33" s="1"/>
      <x:c r="Y33" s="1"/>
      <x:c r="Z33" s="1"/>
      <x:c r="AA33" s="1" t="n">
        <x:f>'المرشحون'!$A$33</x:f>
        <x:v>0</x:v>
      </x:c>
      <x:c r="AB33" s="1"/>
      <x:c r="AC33" s="1"/>
      <x:c r="AD33" s="1"/>
    </x:row>
    <x:row r="34">
      <x:c r="A34" s="35"/>
      <x:c r="B34" s="35"/>
      <x:c r="C34" s="95" t="str">
        <x:f>IF(B34="","",IFERROR(INDEX('المرشحون'!$B$11:$B$60,MATCH(B34,'المرشحون'!$A$11:$A$60,0)),""))</x:f>
      </x:c>
      <x:c r="D34" s="95" t="str">
        <x:f>IF(B34="","",IFERROR(INDEX('المرشحون'!$C$11:$C$60,MATCH(B34,'المرشحون'!$A$11:$A$60,0)),""))</x:f>
      </x:c>
      <x:c r="E34" s="35"/>
      <x:c r="F34" s="37"/>
      <x:c r="G34" s="35"/>
      <x:c r="H34" s="35"/>
      <x:c r="I34" s="35"/>
      <x:c r="J34" s="103"/>
      <x:c r="K34" s="35"/>
      <x:c r="L34" s="95" t="str">
        <x:f>IF(A34="","",IF(OR(B34="",C34="",E34="",F34="",G34="",H34=""),"خطأ",IF(AND(H34="مكتملة",OR(I34="",J34="")),"النتيجة مطلوبة",IF(AND(H34="مجدولة",F34&lt;'الإعداد'!$D$11),"متأخر","جاهز"))))</x:f>
      </x:c>
      <x:c r="M34" s="2"/>
      <x:c r="N34" s="2"/>
      <x:c r="O34" s="2"/>
      <x:c r="P34" s="2"/>
      <x:c r="Q34" s="2"/>
      <x:c r="R34" s="2"/>
      <x:c r="S34" s="2"/>
      <x:c r="T34" s="2"/>
      <x:c r="U34" s="1"/>
      <x:c r="V34" s="1"/>
      <x:c r="W34" s="1"/>
      <x:c r="X34" s="1"/>
      <x:c r="Y34" s="1"/>
      <x:c r="Z34" s="1"/>
      <x:c r="AA34" s="1" t="n">
        <x:f>'المرشحون'!$A$34</x:f>
        <x:v>0</x:v>
      </x:c>
      <x:c r="AB34" s="1"/>
      <x:c r="AC34" s="1"/>
      <x:c r="AD34" s="1"/>
    </x:row>
    <x:row r="35">
      <x:c r="A35" s="35"/>
      <x:c r="B35" s="35"/>
      <x:c r="C35" s="95" t="str">
        <x:f>IF(B35="","",IFERROR(INDEX('المرشحون'!$B$11:$B$60,MATCH(B35,'المرشحون'!$A$11:$A$60,0)),""))</x:f>
      </x:c>
      <x:c r="D35" s="95" t="str">
        <x:f>IF(B35="","",IFERROR(INDEX('المرشحون'!$C$11:$C$60,MATCH(B35,'المرشحون'!$A$11:$A$60,0)),""))</x:f>
      </x:c>
      <x:c r="E35" s="35"/>
      <x:c r="F35" s="37"/>
      <x:c r="G35" s="35"/>
      <x:c r="H35" s="35"/>
      <x:c r="I35" s="35"/>
      <x:c r="J35" s="103"/>
      <x:c r="K35" s="35"/>
      <x:c r="L35" s="95" t="str">
        <x:f>IF(A35="","",IF(OR(B35="",C35="",E35="",F35="",G35="",H35=""),"خطأ",IF(AND(H35="مكتملة",OR(I35="",J35="")),"النتيجة مطلوبة",IF(AND(H35="مجدولة",F35&lt;'الإعداد'!$D$11),"متأخر","جاهز"))))</x:f>
      </x:c>
      <x:c r="M35" s="2"/>
      <x:c r="N35" s="2"/>
      <x:c r="O35" s="2"/>
      <x:c r="P35" s="2"/>
      <x:c r="Q35" s="2"/>
      <x:c r="R35" s="2"/>
      <x:c r="S35" s="2"/>
      <x:c r="T35" s="2"/>
      <x:c r="U35" s="1"/>
      <x:c r="V35" s="1"/>
      <x:c r="W35" s="1"/>
      <x:c r="X35" s="1"/>
      <x:c r="Y35" s="1"/>
      <x:c r="Z35" s="1"/>
      <x:c r="AA35" s="1" t="n">
        <x:f>'المرشحون'!$A$35</x:f>
        <x:v>0</x:v>
      </x:c>
      <x:c r="AB35" s="1"/>
      <x:c r="AC35" s="1"/>
      <x:c r="AD35" s="1"/>
    </x:row>
    <x:row r="36">
      <x:c r="A36" s="35"/>
      <x:c r="B36" s="35"/>
      <x:c r="C36" s="95" t="str">
        <x:f>IF(B36="","",IFERROR(INDEX('المرشحون'!$B$11:$B$60,MATCH(B36,'المرشحون'!$A$11:$A$60,0)),""))</x:f>
      </x:c>
      <x:c r="D36" s="95" t="str">
        <x:f>IF(B36="","",IFERROR(INDEX('المرشحون'!$C$11:$C$60,MATCH(B36,'المرشحون'!$A$11:$A$60,0)),""))</x:f>
      </x:c>
      <x:c r="E36" s="35"/>
      <x:c r="F36" s="37"/>
      <x:c r="G36" s="35"/>
      <x:c r="H36" s="35"/>
      <x:c r="I36" s="35"/>
      <x:c r="J36" s="103"/>
      <x:c r="K36" s="35"/>
      <x:c r="L36" s="95" t="str">
        <x:f>IF(A36="","",IF(OR(B36="",C36="",E36="",F36="",G36="",H36=""),"خطأ",IF(AND(H36="مكتملة",OR(I36="",J36="")),"النتيجة مطلوبة",IF(AND(H36="مجدولة",F36&lt;'الإعداد'!$D$11),"متأخر","جاهز"))))</x:f>
      </x:c>
      <x:c r="M36" s="2"/>
      <x:c r="N36" s="2"/>
      <x:c r="O36" s="2"/>
      <x:c r="P36" s="2"/>
      <x:c r="Q36" s="2"/>
      <x:c r="R36" s="2"/>
      <x:c r="S36" s="2"/>
      <x:c r="T36" s="2"/>
      <x:c r="U36" s="1"/>
      <x:c r="V36" s="1"/>
      <x:c r="W36" s="1"/>
      <x:c r="X36" s="1"/>
      <x:c r="Y36" s="1"/>
      <x:c r="Z36" s="1"/>
      <x:c r="AA36" s="1" t="n">
        <x:f>'المرشحون'!$A$36</x:f>
        <x:v>0</x:v>
      </x:c>
      <x:c r="AB36" s="1"/>
      <x:c r="AC36" s="1"/>
      <x:c r="AD36" s="1"/>
    </x:row>
    <x:row r="37">
      <x:c r="A37" s="35"/>
      <x:c r="B37" s="35"/>
      <x:c r="C37" s="95" t="str">
        <x:f>IF(B37="","",IFERROR(INDEX('المرشحون'!$B$11:$B$60,MATCH(B37,'المرشحون'!$A$11:$A$60,0)),""))</x:f>
      </x:c>
      <x:c r="D37" s="95" t="str">
        <x:f>IF(B37="","",IFERROR(INDEX('المرشحون'!$C$11:$C$60,MATCH(B37,'المرشحون'!$A$11:$A$60,0)),""))</x:f>
      </x:c>
      <x:c r="E37" s="35"/>
      <x:c r="F37" s="37"/>
      <x:c r="G37" s="35"/>
      <x:c r="H37" s="35"/>
      <x:c r="I37" s="35"/>
      <x:c r="J37" s="103"/>
      <x:c r="K37" s="35"/>
      <x:c r="L37" s="95" t="str">
        <x:f>IF(A37="","",IF(OR(B37="",C37="",E37="",F37="",G37="",H37=""),"خطأ",IF(AND(H37="مكتملة",OR(I37="",J37="")),"النتيجة مطلوبة",IF(AND(H37="مجدولة",F37&lt;'الإعداد'!$D$11),"متأخر","جاهز"))))</x:f>
      </x:c>
      <x:c r="M37" s="2"/>
      <x:c r="N37" s="2"/>
      <x:c r="O37" s="2"/>
      <x:c r="P37" s="2"/>
      <x:c r="Q37" s="2"/>
      <x:c r="R37" s="2"/>
      <x:c r="S37" s="2"/>
      <x:c r="T37" s="2"/>
      <x:c r="U37" s="1"/>
      <x:c r="V37" s="1"/>
      <x:c r="W37" s="1"/>
      <x:c r="X37" s="1"/>
      <x:c r="Y37" s="1"/>
      <x:c r="Z37" s="1"/>
      <x:c r="AA37" s="1" t="n">
        <x:f>'المرشحون'!$A$37</x:f>
        <x:v>0</x:v>
      </x:c>
      <x:c r="AB37" s="1"/>
      <x:c r="AC37" s="1"/>
      <x:c r="AD37" s="1"/>
    </x:row>
    <x:row r="38">
      <x:c r="A38" s="35"/>
      <x:c r="B38" s="35"/>
      <x:c r="C38" s="95" t="str">
        <x:f>IF(B38="","",IFERROR(INDEX('المرشحون'!$B$11:$B$60,MATCH(B38,'المرشحون'!$A$11:$A$60,0)),""))</x:f>
      </x:c>
      <x:c r="D38" s="95" t="str">
        <x:f>IF(B38="","",IFERROR(INDEX('المرشحون'!$C$11:$C$60,MATCH(B38,'المرشحون'!$A$11:$A$60,0)),""))</x:f>
      </x:c>
      <x:c r="E38" s="35"/>
      <x:c r="F38" s="37"/>
      <x:c r="G38" s="35"/>
      <x:c r="H38" s="35"/>
      <x:c r="I38" s="35"/>
      <x:c r="J38" s="103"/>
      <x:c r="K38" s="35"/>
      <x:c r="L38" s="95" t="str">
        <x:f>IF(A38="","",IF(OR(B38="",C38="",E38="",F38="",G38="",H38=""),"خطأ",IF(AND(H38="مكتملة",OR(I38="",J38="")),"النتيجة مطلوبة",IF(AND(H38="مجدولة",F38&lt;'الإعداد'!$D$11),"متأخر","جاهز"))))</x:f>
      </x:c>
      <x:c r="M38" s="2"/>
      <x:c r="N38" s="2"/>
      <x:c r="O38" s="2"/>
      <x:c r="P38" s="2"/>
      <x:c r="Q38" s="2"/>
      <x:c r="R38" s="2"/>
      <x:c r="S38" s="2"/>
      <x:c r="T38" s="2"/>
      <x:c r="U38" s="1"/>
      <x:c r="V38" s="1"/>
      <x:c r="W38" s="1"/>
      <x:c r="X38" s="1"/>
      <x:c r="Y38" s="1"/>
      <x:c r="Z38" s="1"/>
      <x:c r="AA38" s="1" t="n">
        <x:f>'المرشحون'!$A$38</x:f>
        <x:v>0</x:v>
      </x:c>
      <x:c r="AB38" s="1"/>
      <x:c r="AC38" s="1"/>
      <x:c r="AD38" s="1"/>
    </x:row>
    <x:row r="39">
      <x:c r="A39" s="35"/>
      <x:c r="B39" s="35"/>
      <x:c r="C39" s="95" t="str">
        <x:f>IF(B39="","",IFERROR(INDEX('المرشحون'!$B$11:$B$60,MATCH(B39,'المرشحون'!$A$11:$A$60,0)),""))</x:f>
      </x:c>
      <x:c r="D39" s="95" t="str">
        <x:f>IF(B39="","",IFERROR(INDEX('المرشحون'!$C$11:$C$60,MATCH(B39,'المرشحون'!$A$11:$A$60,0)),""))</x:f>
      </x:c>
      <x:c r="E39" s="35"/>
      <x:c r="F39" s="37"/>
      <x:c r="G39" s="35"/>
      <x:c r="H39" s="35"/>
      <x:c r="I39" s="35"/>
      <x:c r="J39" s="103"/>
      <x:c r="K39" s="35"/>
      <x:c r="L39" s="95" t="str">
        <x:f>IF(A39="","",IF(OR(B39="",C39="",E39="",F39="",G39="",H39=""),"خطأ",IF(AND(H39="مكتملة",OR(I39="",J39="")),"النتيجة مطلوبة",IF(AND(H39="مجدولة",F39&lt;'الإعداد'!$D$11),"متأخر","جاهز"))))</x:f>
      </x:c>
      <x:c r="M39" s="2"/>
      <x:c r="N39" s="2"/>
      <x:c r="O39" s="2"/>
      <x:c r="P39" s="2"/>
      <x:c r="Q39" s="2"/>
      <x:c r="R39" s="2"/>
      <x:c r="S39" s="2"/>
      <x:c r="T39" s="2"/>
      <x:c r="U39" s="1"/>
      <x:c r="V39" s="1"/>
      <x:c r="W39" s="1"/>
      <x:c r="X39" s="1"/>
      <x:c r="Y39" s="1"/>
      <x:c r="Z39" s="1"/>
      <x:c r="AA39" s="1" t="n">
        <x:f>'المرشحون'!$A$39</x:f>
        <x:v>0</x:v>
      </x:c>
      <x:c r="AB39" s="1"/>
      <x:c r="AC39" s="1"/>
      <x:c r="AD39" s="1"/>
    </x:row>
    <x:row r="40">
      <x:c r="A40" s="35"/>
      <x:c r="B40" s="35"/>
      <x:c r="C40" s="95" t="str">
        <x:f>IF(B40="","",IFERROR(INDEX('المرشحون'!$B$11:$B$60,MATCH(B40,'المرشحون'!$A$11:$A$60,0)),""))</x:f>
      </x:c>
      <x:c r="D40" s="95" t="str">
        <x:f>IF(B40="","",IFERROR(INDEX('المرشحون'!$C$11:$C$60,MATCH(B40,'المرشحون'!$A$11:$A$60,0)),""))</x:f>
      </x:c>
      <x:c r="E40" s="35"/>
      <x:c r="F40" s="37"/>
      <x:c r="G40" s="35"/>
      <x:c r="H40" s="35"/>
      <x:c r="I40" s="35"/>
      <x:c r="J40" s="103"/>
      <x:c r="K40" s="35"/>
      <x:c r="L40" s="95" t="str">
        <x:f>IF(A40="","",IF(OR(B40="",C40="",E40="",F40="",G40="",H40=""),"خطأ",IF(AND(H40="مكتملة",OR(I40="",J40="")),"النتيجة مطلوبة",IF(AND(H40="مجدولة",F40&lt;'الإعداد'!$D$11),"متأخر","جاهز"))))</x:f>
      </x:c>
      <x:c r="M40" s="2"/>
      <x:c r="N40" s="2"/>
      <x:c r="O40" s="2"/>
      <x:c r="P40" s="2"/>
      <x:c r="Q40" s="2"/>
      <x:c r="R40" s="2"/>
      <x:c r="S40" s="2"/>
      <x:c r="T40" s="2"/>
      <x:c r="U40" s="1"/>
      <x:c r="V40" s="1"/>
      <x:c r="W40" s="1"/>
      <x:c r="X40" s="1"/>
      <x:c r="Y40" s="1"/>
      <x:c r="Z40" s="1"/>
      <x:c r="AA40" s="1" t="n">
        <x:f>'المرشحون'!$A$40</x:f>
        <x:v>0</x:v>
      </x:c>
      <x:c r="AB40" s="1"/>
      <x:c r="AC40" s="1"/>
      <x:c r="AD40" s="1"/>
    </x:row>
    <x:row r="41">
      <x:c r="A41" s="35"/>
      <x:c r="B41" s="35"/>
      <x:c r="C41" s="95" t="str">
        <x:f>IF(B41="","",IFERROR(INDEX('المرشحون'!$B$11:$B$60,MATCH(B41,'المرشحون'!$A$11:$A$60,0)),""))</x:f>
      </x:c>
      <x:c r="D41" s="95" t="str">
        <x:f>IF(B41="","",IFERROR(INDEX('المرشحون'!$C$11:$C$60,MATCH(B41,'المرشحون'!$A$11:$A$60,0)),""))</x:f>
      </x:c>
      <x:c r="E41" s="35"/>
      <x:c r="F41" s="37"/>
      <x:c r="G41" s="35"/>
      <x:c r="H41" s="35"/>
      <x:c r="I41" s="35"/>
      <x:c r="J41" s="103"/>
      <x:c r="K41" s="35"/>
      <x:c r="L41" s="95" t="str">
        <x:f>IF(A41="","",IF(OR(B41="",C41="",E41="",F41="",G41="",H41=""),"خطأ",IF(AND(H41="مكتملة",OR(I41="",J41="")),"النتيجة مطلوبة",IF(AND(H41="مجدولة",F41&lt;'الإعداد'!$D$11),"متأخر","جاهز"))))</x:f>
      </x:c>
      <x:c r="M41" s="2"/>
      <x:c r="N41" s="2"/>
      <x:c r="O41" s="2"/>
      <x:c r="P41" s="2"/>
      <x:c r="Q41" s="2"/>
      <x:c r="R41" s="2"/>
      <x:c r="S41" s="2"/>
      <x:c r="T41" s="2"/>
      <x:c r="U41" s="1"/>
      <x:c r="V41" s="1"/>
      <x:c r="W41" s="1"/>
      <x:c r="X41" s="1"/>
      <x:c r="Y41" s="1"/>
      <x:c r="Z41" s="1"/>
      <x:c r="AA41" s="1" t="n">
        <x:f>'المرشحون'!$A$41</x:f>
        <x:v>0</x:v>
      </x:c>
      <x:c r="AB41" s="1"/>
      <x:c r="AC41" s="1"/>
      <x:c r="AD41" s="1"/>
    </x:row>
    <x:row r="42">
      <x:c r="A42" s="35"/>
      <x:c r="B42" s="35"/>
      <x:c r="C42" s="95" t="str">
        <x:f>IF(B42="","",IFERROR(INDEX('المرشحون'!$B$11:$B$60,MATCH(B42,'المرشحون'!$A$11:$A$60,0)),""))</x:f>
      </x:c>
      <x:c r="D42" s="95" t="str">
        <x:f>IF(B42="","",IFERROR(INDEX('المرشحون'!$C$11:$C$60,MATCH(B42,'المرشحون'!$A$11:$A$60,0)),""))</x:f>
      </x:c>
      <x:c r="E42" s="35"/>
      <x:c r="F42" s="37"/>
      <x:c r="G42" s="35"/>
      <x:c r="H42" s="35"/>
      <x:c r="I42" s="35"/>
      <x:c r="J42" s="103"/>
      <x:c r="K42" s="35"/>
      <x:c r="L42" s="95" t="str">
        <x:f>IF(A42="","",IF(OR(B42="",C42="",E42="",F42="",G42="",H42=""),"خطأ",IF(AND(H42="مكتملة",OR(I42="",J42="")),"النتيجة مطلوبة",IF(AND(H42="مجدولة",F42&lt;'الإعداد'!$D$11),"متأخر","جاهز"))))</x:f>
      </x:c>
      <x:c r="M42" s="2"/>
      <x:c r="N42" s="2"/>
      <x:c r="O42" s="2"/>
      <x:c r="P42" s="2"/>
      <x:c r="Q42" s="2"/>
      <x:c r="R42" s="2"/>
      <x:c r="S42" s="2"/>
      <x:c r="T42" s="2"/>
      <x:c r="U42" s="1"/>
      <x:c r="V42" s="1"/>
      <x:c r="W42" s="1"/>
      <x:c r="X42" s="1"/>
      <x:c r="Y42" s="1"/>
      <x:c r="Z42" s="1"/>
      <x:c r="AA42" s="1" t="n">
        <x:f>'المرشحون'!$A$42</x:f>
        <x:v>0</x:v>
      </x:c>
      <x:c r="AB42" s="1"/>
      <x:c r="AC42" s="1"/>
      <x:c r="AD42" s="1"/>
    </x:row>
    <x:row r="43">
      <x:c r="A43" s="35"/>
      <x:c r="B43" s="35"/>
      <x:c r="C43" s="95" t="str">
        <x:f>IF(B43="","",IFERROR(INDEX('المرشحون'!$B$11:$B$60,MATCH(B43,'المرشحون'!$A$11:$A$60,0)),""))</x:f>
      </x:c>
      <x:c r="D43" s="95" t="str">
        <x:f>IF(B43="","",IFERROR(INDEX('المرشحون'!$C$11:$C$60,MATCH(B43,'المرشحون'!$A$11:$A$60,0)),""))</x:f>
      </x:c>
      <x:c r="E43" s="35"/>
      <x:c r="F43" s="37"/>
      <x:c r="G43" s="35"/>
      <x:c r="H43" s="35"/>
      <x:c r="I43" s="35"/>
      <x:c r="J43" s="103"/>
      <x:c r="K43" s="35"/>
      <x:c r="L43" s="95" t="str">
        <x:f>IF(A43="","",IF(OR(B43="",C43="",E43="",F43="",G43="",H43=""),"خطأ",IF(AND(H43="مكتملة",OR(I43="",J43="")),"النتيجة مطلوبة",IF(AND(H43="مجدولة",F43&lt;'الإعداد'!$D$11),"متأخر","جاهز"))))</x:f>
      </x:c>
      <x:c r="M43" s="2"/>
      <x:c r="N43" s="2"/>
      <x:c r="O43" s="2"/>
      <x:c r="P43" s="2"/>
      <x:c r="Q43" s="2"/>
      <x:c r="R43" s="2"/>
      <x:c r="S43" s="2"/>
      <x:c r="T43" s="2"/>
      <x:c r="U43" s="1"/>
      <x:c r="V43" s="1"/>
      <x:c r="W43" s="1"/>
      <x:c r="X43" s="1"/>
      <x:c r="Y43" s="1"/>
      <x:c r="Z43" s="1"/>
      <x:c r="AA43" s="1" t="n">
        <x:f>'المرشحون'!$A$43</x:f>
        <x:v>0</x:v>
      </x:c>
      <x:c r="AB43" s="1"/>
      <x:c r="AC43" s="1"/>
      <x:c r="AD43" s="1"/>
    </x:row>
    <x:row r="44">
      <x:c r="A44" s="35"/>
      <x:c r="B44" s="35"/>
      <x:c r="C44" s="95" t="str">
        <x:f>IF(B44="","",IFERROR(INDEX('المرشحون'!$B$11:$B$60,MATCH(B44,'المرشحون'!$A$11:$A$60,0)),""))</x:f>
      </x:c>
      <x:c r="D44" s="95" t="str">
        <x:f>IF(B44="","",IFERROR(INDEX('المرشحون'!$C$11:$C$60,MATCH(B44,'المرشحون'!$A$11:$A$60,0)),""))</x:f>
      </x:c>
      <x:c r="E44" s="35"/>
      <x:c r="F44" s="37"/>
      <x:c r="G44" s="35"/>
      <x:c r="H44" s="35"/>
      <x:c r="I44" s="35"/>
      <x:c r="J44" s="103"/>
      <x:c r="K44" s="35"/>
      <x:c r="L44" s="95" t="str">
        <x:f>IF(A44="","",IF(OR(B44="",C44="",E44="",F44="",G44="",H44=""),"خطأ",IF(AND(H44="مكتملة",OR(I44="",J44="")),"النتيجة مطلوبة",IF(AND(H44="مجدولة",F44&lt;'الإعداد'!$D$11),"متأخر","جاهز"))))</x:f>
      </x:c>
      <x:c r="M44" s="2"/>
      <x:c r="N44" s="2"/>
      <x:c r="O44" s="2"/>
      <x:c r="P44" s="2"/>
      <x:c r="Q44" s="2"/>
      <x:c r="R44" s="2"/>
      <x:c r="S44" s="2"/>
      <x:c r="T44" s="2"/>
      <x:c r="U44" s="1"/>
      <x:c r="V44" s="1"/>
      <x:c r="W44" s="1"/>
      <x:c r="X44" s="1"/>
      <x:c r="Y44" s="1"/>
      <x:c r="Z44" s="1"/>
      <x:c r="AA44" s="1" t="n">
        <x:f>'المرشحون'!$A$44</x:f>
        <x:v>0</x:v>
      </x:c>
      <x:c r="AB44" s="1"/>
      <x:c r="AC44" s="1"/>
      <x:c r="AD44" s="1"/>
    </x:row>
    <x:row r="45">
      <x:c r="A45" s="35"/>
      <x:c r="B45" s="35"/>
      <x:c r="C45" s="95" t="str">
        <x:f>IF(B45="","",IFERROR(INDEX('المرشحون'!$B$11:$B$60,MATCH(B45,'المرشحون'!$A$11:$A$60,0)),""))</x:f>
      </x:c>
      <x:c r="D45" s="95" t="str">
        <x:f>IF(B45="","",IFERROR(INDEX('المرشحون'!$C$11:$C$60,MATCH(B45,'المرشحون'!$A$11:$A$60,0)),""))</x:f>
      </x:c>
      <x:c r="E45" s="35"/>
      <x:c r="F45" s="37"/>
      <x:c r="G45" s="35"/>
      <x:c r="H45" s="35"/>
      <x:c r="I45" s="35"/>
      <x:c r="J45" s="103"/>
      <x:c r="K45" s="35"/>
      <x:c r="L45" s="95" t="str">
        <x:f>IF(A45="","",IF(OR(B45="",C45="",E45="",F45="",G45="",H45=""),"خطأ",IF(AND(H45="مكتملة",OR(I45="",J45="")),"النتيجة مطلوبة",IF(AND(H45="مجدولة",F45&lt;'الإعداد'!$D$11),"متأخر","جاهز"))))</x:f>
      </x:c>
      <x:c r="M45" s="2"/>
      <x:c r="N45" s="2"/>
      <x:c r="O45" s="2"/>
      <x:c r="P45" s="2"/>
      <x:c r="Q45" s="2"/>
      <x:c r="R45" s="2"/>
      <x:c r="S45" s="2"/>
      <x:c r="T45" s="2"/>
      <x:c r="U45" s="1"/>
      <x:c r="V45" s="1"/>
      <x:c r="W45" s="1"/>
      <x:c r="X45" s="1"/>
      <x:c r="Y45" s="1"/>
      <x:c r="Z45" s="1"/>
      <x:c r="AA45" s="1" t="n">
        <x:f>'المرشحون'!$A$45</x:f>
        <x:v>0</x:v>
      </x:c>
      <x:c r="AB45" s="1"/>
      <x:c r="AC45" s="1"/>
      <x:c r="AD45" s="1"/>
    </x:row>
    <x:row r="46">
      <x:c r="A46" s="35"/>
      <x:c r="B46" s="35"/>
      <x:c r="C46" s="95" t="str">
        <x:f>IF(B46="","",IFERROR(INDEX('المرشحون'!$B$11:$B$60,MATCH(B46,'المرشحون'!$A$11:$A$60,0)),""))</x:f>
      </x:c>
      <x:c r="D46" s="95" t="str">
        <x:f>IF(B46="","",IFERROR(INDEX('المرشحون'!$C$11:$C$60,MATCH(B46,'المرشحون'!$A$11:$A$60,0)),""))</x:f>
      </x:c>
      <x:c r="E46" s="35"/>
      <x:c r="F46" s="37"/>
      <x:c r="G46" s="35"/>
      <x:c r="H46" s="35"/>
      <x:c r="I46" s="35"/>
      <x:c r="J46" s="103"/>
      <x:c r="K46" s="35"/>
      <x:c r="L46" s="95" t="str">
        <x:f>IF(A46="","",IF(OR(B46="",C46="",E46="",F46="",G46="",H46=""),"خطأ",IF(AND(H46="مكتملة",OR(I46="",J46="")),"النتيجة مطلوبة",IF(AND(H46="مجدولة",F46&lt;'الإعداد'!$D$11),"متأخر","جاهز"))))</x:f>
      </x:c>
      <x:c r="M46" s="2"/>
      <x:c r="N46" s="2"/>
      <x:c r="O46" s="2"/>
      <x:c r="P46" s="2"/>
      <x:c r="Q46" s="2"/>
      <x:c r="R46" s="2"/>
      <x:c r="S46" s="2"/>
      <x:c r="T46" s="2"/>
      <x:c r="U46" s="1"/>
      <x:c r="V46" s="1"/>
      <x:c r="W46" s="1"/>
      <x:c r="X46" s="1"/>
      <x:c r="Y46" s="1"/>
      <x:c r="Z46" s="1"/>
      <x:c r="AA46" s="1" t="n">
        <x:f>'المرشحون'!$A$46</x:f>
        <x:v>0</x:v>
      </x:c>
      <x:c r="AB46" s="1"/>
      <x:c r="AC46" s="1"/>
      <x:c r="AD46" s="1"/>
    </x:row>
    <x:row r="47">
      <x:c r="A47" s="35"/>
      <x:c r="B47" s="35"/>
      <x:c r="C47" s="95" t="str">
        <x:f>IF(B47="","",IFERROR(INDEX('المرشحون'!$B$11:$B$60,MATCH(B47,'المرشحون'!$A$11:$A$60,0)),""))</x:f>
      </x:c>
      <x:c r="D47" s="95" t="str">
        <x:f>IF(B47="","",IFERROR(INDEX('المرشحون'!$C$11:$C$60,MATCH(B47,'المرشحون'!$A$11:$A$60,0)),""))</x:f>
      </x:c>
      <x:c r="E47" s="35"/>
      <x:c r="F47" s="37"/>
      <x:c r="G47" s="35"/>
      <x:c r="H47" s="35"/>
      <x:c r="I47" s="35"/>
      <x:c r="J47" s="103"/>
      <x:c r="K47" s="35"/>
      <x:c r="L47" s="95" t="str">
        <x:f>IF(A47="","",IF(OR(B47="",C47="",E47="",F47="",G47="",H47=""),"خطأ",IF(AND(H47="مكتملة",OR(I47="",J47="")),"النتيجة مطلوبة",IF(AND(H47="مجدولة",F47&lt;'الإعداد'!$D$11),"متأخر","جاهز"))))</x:f>
      </x:c>
      <x:c r="M47" s="2"/>
      <x:c r="N47" s="2"/>
      <x:c r="O47" s="2"/>
      <x:c r="P47" s="2"/>
      <x:c r="Q47" s="2"/>
      <x:c r="R47" s="2"/>
      <x:c r="S47" s="2"/>
      <x:c r="T47" s="2"/>
      <x:c r="U47" s="1"/>
      <x:c r="V47" s="1"/>
      <x:c r="W47" s="1"/>
      <x:c r="X47" s="1"/>
      <x:c r="Y47" s="1"/>
      <x:c r="Z47" s="1"/>
      <x:c r="AA47" s="1" t="n">
        <x:f>'المرشحون'!$A$47</x:f>
        <x:v>0</x:v>
      </x:c>
      <x:c r="AB47" s="1"/>
      <x:c r="AC47" s="1"/>
      <x:c r="AD47" s="1"/>
    </x:row>
    <x:row r="48">
      <x:c r="A48" s="35"/>
      <x:c r="B48" s="35"/>
      <x:c r="C48" s="95" t="str">
        <x:f>IF(B48="","",IFERROR(INDEX('المرشحون'!$B$11:$B$60,MATCH(B48,'المرشحون'!$A$11:$A$60,0)),""))</x:f>
      </x:c>
      <x:c r="D48" s="95" t="str">
        <x:f>IF(B48="","",IFERROR(INDEX('المرشحون'!$C$11:$C$60,MATCH(B48,'المرشحون'!$A$11:$A$60,0)),""))</x:f>
      </x:c>
      <x:c r="E48" s="35"/>
      <x:c r="F48" s="37"/>
      <x:c r="G48" s="35"/>
      <x:c r="H48" s="35"/>
      <x:c r="I48" s="35"/>
      <x:c r="J48" s="103"/>
      <x:c r="K48" s="35"/>
      <x:c r="L48" s="95" t="str">
        <x:f>IF(A48="","",IF(OR(B48="",C48="",E48="",F48="",G48="",H48=""),"خطأ",IF(AND(H48="مكتملة",OR(I48="",J48="")),"النتيجة مطلوبة",IF(AND(H48="مجدولة",F48&lt;'الإعداد'!$D$11),"متأخر","جاهز"))))</x:f>
      </x:c>
      <x:c r="M48" s="2"/>
      <x:c r="N48" s="2"/>
      <x:c r="O48" s="2"/>
      <x:c r="P48" s="2"/>
      <x:c r="Q48" s="2"/>
      <x:c r="R48" s="2"/>
      <x:c r="S48" s="2"/>
      <x:c r="T48" s="2"/>
      <x:c r="U48" s="1"/>
      <x:c r="V48" s="1"/>
      <x:c r="W48" s="1"/>
      <x:c r="X48" s="1"/>
      <x:c r="Y48" s="1"/>
      <x:c r="Z48" s="1"/>
      <x:c r="AA48" s="1" t="n">
        <x:f>'المرشحون'!$A$48</x:f>
        <x:v>0</x:v>
      </x:c>
      <x:c r="AB48" s="1"/>
      <x:c r="AC48" s="1"/>
      <x:c r="AD48" s="1"/>
    </x:row>
    <x:row r="49">
      <x:c r="A49" s="35"/>
      <x:c r="B49" s="35"/>
      <x:c r="C49" s="95" t="str">
        <x:f>IF(B49="","",IFERROR(INDEX('المرشحون'!$B$11:$B$60,MATCH(B49,'المرشحون'!$A$11:$A$60,0)),""))</x:f>
      </x:c>
      <x:c r="D49" s="95" t="str">
        <x:f>IF(B49="","",IFERROR(INDEX('المرشحون'!$C$11:$C$60,MATCH(B49,'المرشحون'!$A$11:$A$60,0)),""))</x:f>
      </x:c>
      <x:c r="E49" s="35"/>
      <x:c r="F49" s="37"/>
      <x:c r="G49" s="35"/>
      <x:c r="H49" s="35"/>
      <x:c r="I49" s="35"/>
      <x:c r="J49" s="103"/>
      <x:c r="K49" s="35"/>
      <x:c r="L49" s="95" t="str">
        <x:f>IF(A49="","",IF(OR(B49="",C49="",E49="",F49="",G49="",H49=""),"خطأ",IF(AND(H49="مكتملة",OR(I49="",J49="")),"النتيجة مطلوبة",IF(AND(H49="مجدولة",F49&lt;'الإعداد'!$D$11),"متأخر","جاهز"))))</x:f>
      </x:c>
      <x:c r="M49" s="2"/>
      <x:c r="N49" s="2"/>
      <x:c r="O49" s="2"/>
      <x:c r="P49" s="2"/>
      <x:c r="Q49" s="2"/>
      <x:c r="R49" s="2"/>
      <x:c r="S49" s="2"/>
      <x:c r="T49" s="2"/>
      <x:c r="U49" s="1"/>
      <x:c r="V49" s="1"/>
      <x:c r="W49" s="1"/>
      <x:c r="X49" s="1"/>
      <x:c r="Y49" s="1"/>
      <x:c r="Z49" s="1"/>
      <x:c r="AA49" s="1" t="n">
        <x:f>'المرشحون'!$A$49</x:f>
        <x:v>0</x:v>
      </x:c>
      <x:c r="AB49" s="1"/>
      <x:c r="AC49" s="1"/>
      <x:c r="AD49" s="1"/>
    </x:row>
    <x:row r="50">
      <x:c r="A50" s="35"/>
      <x:c r="B50" s="35"/>
      <x:c r="C50" s="95" t="str">
        <x:f>IF(B50="","",IFERROR(INDEX('المرشحون'!$B$11:$B$60,MATCH(B50,'المرشحون'!$A$11:$A$60,0)),""))</x:f>
      </x:c>
      <x:c r="D50" s="95" t="str">
        <x:f>IF(B50="","",IFERROR(INDEX('المرشحون'!$C$11:$C$60,MATCH(B50,'المرشحون'!$A$11:$A$60,0)),""))</x:f>
      </x:c>
      <x:c r="E50" s="35"/>
      <x:c r="F50" s="37"/>
      <x:c r="G50" s="35"/>
      <x:c r="H50" s="35"/>
      <x:c r="I50" s="35"/>
      <x:c r="J50" s="103"/>
      <x:c r="K50" s="35"/>
      <x:c r="L50" s="95" t="str">
        <x:f>IF(A50="","",IF(OR(B50="",C50="",E50="",F50="",G50="",H50=""),"خطأ",IF(AND(H50="مكتملة",OR(I50="",J50="")),"النتيجة مطلوبة",IF(AND(H50="مجدولة",F50&lt;'الإعداد'!$D$11),"متأخر","جاهز"))))</x:f>
      </x:c>
      <x:c r="M50" s="2"/>
      <x:c r="N50" s="2"/>
      <x:c r="O50" s="2"/>
      <x:c r="P50" s="2"/>
      <x:c r="Q50" s="2"/>
      <x:c r="R50" s="2"/>
      <x:c r="S50" s="2"/>
      <x:c r="T50" s="2"/>
      <x:c r="U50" s="1"/>
      <x:c r="V50" s="1"/>
      <x:c r="W50" s="1"/>
      <x:c r="X50" s="1"/>
      <x:c r="Y50" s="1"/>
      <x:c r="Z50" s="1"/>
      <x:c r="AA50" s="1" t="n">
        <x:f>'المرشحون'!$A$50</x:f>
        <x:v>0</x:v>
      </x:c>
      <x:c r="AB50" s="1"/>
      <x:c r="AC50" s="1"/>
      <x:c r="AD50" s="1"/>
    </x:row>
    <x:row r="51">
      <x:c r="A51" s="35"/>
      <x:c r="B51" s="35"/>
      <x:c r="C51" s="95" t="str">
        <x:f>IF(B51="","",IFERROR(INDEX('المرشحون'!$B$11:$B$60,MATCH(B51,'المرشحون'!$A$11:$A$60,0)),""))</x:f>
      </x:c>
      <x:c r="D51" s="95" t="str">
        <x:f>IF(B51="","",IFERROR(INDEX('المرشحون'!$C$11:$C$60,MATCH(B51,'المرشحون'!$A$11:$A$60,0)),""))</x:f>
      </x:c>
      <x:c r="E51" s="35"/>
      <x:c r="F51" s="37"/>
      <x:c r="G51" s="35"/>
      <x:c r="H51" s="35"/>
      <x:c r="I51" s="35"/>
      <x:c r="J51" s="103"/>
      <x:c r="K51" s="35"/>
      <x:c r="L51" s="95" t="str">
        <x:f>IF(A51="","",IF(OR(B51="",C51="",E51="",F51="",G51="",H51=""),"خطأ",IF(AND(H51="مكتملة",OR(I51="",J51="")),"النتيجة مطلوبة",IF(AND(H51="مجدولة",F51&lt;'الإعداد'!$D$11),"متأخر","جاهز"))))</x:f>
      </x:c>
      <x:c r="M51" s="2"/>
      <x:c r="N51" s="2"/>
      <x:c r="O51" s="2"/>
      <x:c r="P51" s="2"/>
      <x:c r="Q51" s="2"/>
      <x:c r="R51" s="2"/>
      <x:c r="S51" s="2"/>
      <x:c r="T51" s="2"/>
      <x:c r="U51" s="1"/>
      <x:c r="V51" s="1"/>
      <x:c r="W51" s="1"/>
      <x:c r="X51" s="1"/>
      <x:c r="Y51" s="1"/>
      <x:c r="Z51" s="1"/>
      <x:c r="AA51" s="1" t="n">
        <x:f>'المرشحون'!$A$51</x:f>
        <x:v>0</x:v>
      </x:c>
      <x:c r="AB51" s="1"/>
      <x:c r="AC51" s="1"/>
      <x:c r="AD51" s="1"/>
    </x:row>
    <x:row r="52">
      <x:c r="A52" s="35"/>
      <x:c r="B52" s="35"/>
      <x:c r="C52" s="95" t="str">
        <x:f>IF(B52="","",IFERROR(INDEX('المرشحون'!$B$11:$B$60,MATCH(B52,'المرشحون'!$A$11:$A$60,0)),""))</x:f>
      </x:c>
      <x:c r="D52" s="95" t="str">
        <x:f>IF(B52="","",IFERROR(INDEX('المرشحون'!$C$11:$C$60,MATCH(B52,'المرشحون'!$A$11:$A$60,0)),""))</x:f>
      </x:c>
      <x:c r="E52" s="35"/>
      <x:c r="F52" s="37"/>
      <x:c r="G52" s="35"/>
      <x:c r="H52" s="35"/>
      <x:c r="I52" s="35"/>
      <x:c r="J52" s="103"/>
      <x:c r="K52" s="35"/>
      <x:c r="L52" s="95" t="str">
        <x:f>IF(A52="","",IF(OR(B52="",C52="",E52="",F52="",G52="",H52=""),"خطأ",IF(AND(H52="مكتملة",OR(I52="",J52="")),"النتيجة مطلوبة",IF(AND(H52="مجدولة",F52&lt;'الإعداد'!$D$11),"متأخر","جاهز"))))</x:f>
      </x:c>
      <x:c r="M52" s="2"/>
      <x:c r="N52" s="2"/>
      <x:c r="O52" s="2"/>
      <x:c r="P52" s="2"/>
      <x:c r="Q52" s="2"/>
      <x:c r="R52" s="2"/>
      <x:c r="S52" s="2"/>
      <x:c r="T52" s="2"/>
      <x:c r="U52" s="1"/>
      <x:c r="V52" s="1"/>
      <x:c r="W52" s="1"/>
      <x:c r="X52" s="1"/>
      <x:c r="Y52" s="1"/>
      <x:c r="Z52" s="1"/>
      <x:c r="AA52" s="1" t="n">
        <x:f>'المرشحون'!$A$52</x:f>
        <x:v>0</x:v>
      </x:c>
      <x:c r="AB52" s="1"/>
      <x:c r="AC52" s="1"/>
      <x:c r="AD52" s="1"/>
    </x:row>
    <x:row r="53">
      <x:c r="A53" s="35"/>
      <x:c r="B53" s="35"/>
      <x:c r="C53" s="95" t="str">
        <x:f>IF(B53="","",IFERROR(INDEX('المرشحون'!$B$11:$B$60,MATCH(B53,'المرشحون'!$A$11:$A$60,0)),""))</x:f>
      </x:c>
      <x:c r="D53" s="95" t="str">
        <x:f>IF(B53="","",IFERROR(INDEX('المرشحون'!$C$11:$C$60,MATCH(B53,'المرشحون'!$A$11:$A$60,0)),""))</x:f>
      </x:c>
      <x:c r="E53" s="35"/>
      <x:c r="F53" s="37"/>
      <x:c r="G53" s="35"/>
      <x:c r="H53" s="35"/>
      <x:c r="I53" s="35"/>
      <x:c r="J53" s="103"/>
      <x:c r="K53" s="35"/>
      <x:c r="L53" s="95" t="str">
        <x:f>IF(A53="","",IF(OR(B53="",C53="",E53="",F53="",G53="",H53=""),"خطأ",IF(AND(H53="مكتملة",OR(I53="",J53="")),"النتيجة مطلوبة",IF(AND(H53="مجدولة",F53&lt;'الإعداد'!$D$11),"متأخر","جاهز"))))</x:f>
      </x:c>
      <x:c r="M53" s="2"/>
      <x:c r="N53" s="2"/>
      <x:c r="O53" s="2"/>
      <x:c r="P53" s="2"/>
      <x:c r="Q53" s="2"/>
      <x:c r="R53" s="2"/>
      <x:c r="S53" s="2"/>
      <x:c r="T53" s="2"/>
      <x:c r="U53" s="1"/>
      <x:c r="V53" s="1"/>
      <x:c r="W53" s="1"/>
      <x:c r="X53" s="1"/>
      <x:c r="Y53" s="1"/>
      <x:c r="Z53" s="1"/>
      <x:c r="AA53" s="1" t="n">
        <x:f>'المرشحون'!$A$53</x:f>
        <x:v>0</x:v>
      </x:c>
      <x:c r="AB53" s="1"/>
      <x:c r="AC53" s="1"/>
      <x:c r="AD53" s="1"/>
    </x:row>
    <x:row r="54">
      <x:c r="A54" s="35"/>
      <x:c r="B54" s="35"/>
      <x:c r="C54" s="95" t="str">
        <x:f>IF(B54="","",IFERROR(INDEX('المرشحون'!$B$11:$B$60,MATCH(B54,'المرشحون'!$A$11:$A$60,0)),""))</x:f>
      </x:c>
      <x:c r="D54" s="95" t="str">
        <x:f>IF(B54="","",IFERROR(INDEX('المرشحون'!$C$11:$C$60,MATCH(B54,'المرشحون'!$A$11:$A$60,0)),""))</x:f>
      </x:c>
      <x:c r="E54" s="35"/>
      <x:c r="F54" s="37"/>
      <x:c r="G54" s="35"/>
      <x:c r="H54" s="35"/>
      <x:c r="I54" s="35"/>
      <x:c r="J54" s="103"/>
      <x:c r="K54" s="35"/>
      <x:c r="L54" s="95" t="str">
        <x:f>IF(A54="","",IF(OR(B54="",C54="",E54="",F54="",G54="",H54=""),"خطأ",IF(AND(H54="مكتملة",OR(I54="",J54="")),"النتيجة مطلوبة",IF(AND(H54="مجدولة",F54&lt;'الإعداد'!$D$11),"متأخر","جاهز"))))</x:f>
      </x:c>
      <x:c r="M54" s="2"/>
      <x:c r="N54" s="2"/>
      <x:c r="O54" s="2"/>
      <x:c r="P54" s="2"/>
      <x:c r="Q54" s="2"/>
      <x:c r="R54" s="2"/>
      <x:c r="S54" s="2"/>
      <x:c r="T54" s="2"/>
      <x:c r="U54" s="1"/>
      <x:c r="V54" s="1"/>
      <x:c r="W54" s="1"/>
      <x:c r="X54" s="1"/>
      <x:c r="Y54" s="1"/>
      <x:c r="Z54" s="1"/>
      <x:c r="AA54" s="1" t="n">
        <x:f>'المرشحون'!$A$54</x:f>
        <x:v>0</x:v>
      </x:c>
      <x:c r="AB54" s="1"/>
      <x:c r="AC54" s="1"/>
      <x:c r="AD54" s="1"/>
    </x:row>
    <x:row r="55">
      <x:c r="A55" s="35"/>
      <x:c r="B55" s="35"/>
      <x:c r="C55" s="95" t="str">
        <x:f>IF(B55="","",IFERROR(INDEX('المرشحون'!$B$11:$B$60,MATCH(B55,'المرشحون'!$A$11:$A$60,0)),""))</x:f>
      </x:c>
      <x:c r="D55" s="95" t="str">
        <x:f>IF(B55="","",IFERROR(INDEX('المرشحون'!$C$11:$C$60,MATCH(B55,'المرشحون'!$A$11:$A$60,0)),""))</x:f>
      </x:c>
      <x:c r="E55" s="35"/>
      <x:c r="F55" s="37"/>
      <x:c r="G55" s="35"/>
      <x:c r="H55" s="35"/>
      <x:c r="I55" s="35"/>
      <x:c r="J55" s="103"/>
      <x:c r="K55" s="35"/>
      <x:c r="L55" s="95" t="str">
        <x:f>IF(A55="","",IF(OR(B55="",C55="",E55="",F55="",G55="",H55=""),"خطأ",IF(AND(H55="مكتملة",OR(I55="",J55="")),"النتيجة مطلوبة",IF(AND(H55="مجدولة",F55&lt;'الإعداد'!$D$11),"متأخر","جاهز"))))</x:f>
      </x:c>
      <x:c r="M55" s="2"/>
      <x:c r="N55" s="2"/>
      <x:c r="O55" s="2"/>
      <x:c r="P55" s="2"/>
      <x:c r="Q55" s="2"/>
      <x:c r="R55" s="2"/>
      <x:c r="S55" s="2"/>
      <x:c r="T55" s="2"/>
      <x:c r="U55" s="1"/>
      <x:c r="V55" s="1"/>
      <x:c r="W55" s="1"/>
      <x:c r="X55" s="1"/>
      <x:c r="Y55" s="1"/>
      <x:c r="Z55" s="1"/>
      <x:c r="AA55" s="1" t="n">
        <x:f>'المرشحون'!$A$55</x:f>
        <x:v>0</x:v>
      </x:c>
      <x:c r="AB55" s="1"/>
      <x:c r="AC55" s="1"/>
      <x:c r="AD55" s="1"/>
    </x:row>
    <x:row r="56">
      <x:c r="A56" s="35"/>
      <x:c r="B56" s="35"/>
      <x:c r="C56" s="95" t="str">
        <x:f>IF(B56="","",IFERROR(INDEX('المرشحون'!$B$11:$B$60,MATCH(B56,'المرشحون'!$A$11:$A$60,0)),""))</x:f>
      </x:c>
      <x:c r="D56" s="95" t="str">
        <x:f>IF(B56="","",IFERROR(INDEX('المرشحون'!$C$11:$C$60,MATCH(B56,'المرشحون'!$A$11:$A$60,0)),""))</x:f>
      </x:c>
      <x:c r="E56" s="35"/>
      <x:c r="F56" s="37"/>
      <x:c r="G56" s="35"/>
      <x:c r="H56" s="35"/>
      <x:c r="I56" s="35"/>
      <x:c r="J56" s="103"/>
      <x:c r="K56" s="35"/>
      <x:c r="L56" s="95" t="str">
        <x:f>IF(A56="","",IF(OR(B56="",C56="",E56="",F56="",G56="",H56=""),"خطأ",IF(AND(H56="مكتملة",OR(I56="",J56="")),"النتيجة مطلوبة",IF(AND(H56="مجدولة",F56&lt;'الإعداد'!$D$11),"متأخر","جاهز"))))</x:f>
      </x:c>
      <x:c r="M56" s="2"/>
      <x:c r="N56" s="2"/>
      <x:c r="O56" s="2"/>
      <x:c r="P56" s="2"/>
      <x:c r="Q56" s="2"/>
      <x:c r="R56" s="2"/>
      <x:c r="S56" s="2"/>
      <x:c r="T56" s="2"/>
      <x:c r="U56" s="1"/>
      <x:c r="V56" s="1"/>
      <x:c r="W56" s="1"/>
      <x:c r="X56" s="1"/>
      <x:c r="Y56" s="1"/>
      <x:c r="Z56" s="1"/>
      <x:c r="AA56" s="1" t="n">
        <x:f>'المرشحون'!$A$56</x:f>
        <x:v>0</x:v>
      </x:c>
      <x:c r="AB56" s="1"/>
      <x:c r="AC56" s="1"/>
      <x:c r="AD56" s="1"/>
    </x:row>
    <x:row r="57">
      <x:c r="A57" s="35"/>
      <x:c r="B57" s="35"/>
      <x:c r="C57" s="95" t="str">
        <x:f>IF(B57="","",IFERROR(INDEX('المرشحون'!$B$11:$B$60,MATCH(B57,'المرشحون'!$A$11:$A$60,0)),""))</x:f>
      </x:c>
      <x:c r="D57" s="95" t="str">
        <x:f>IF(B57="","",IFERROR(INDEX('المرشحون'!$C$11:$C$60,MATCH(B57,'المرشحون'!$A$11:$A$60,0)),""))</x:f>
      </x:c>
      <x:c r="E57" s="35"/>
      <x:c r="F57" s="37"/>
      <x:c r="G57" s="35"/>
      <x:c r="H57" s="35"/>
      <x:c r="I57" s="35"/>
      <x:c r="J57" s="103"/>
      <x:c r="K57" s="35"/>
      <x:c r="L57" s="95" t="str">
        <x:f>IF(A57="","",IF(OR(B57="",C57="",E57="",F57="",G57="",H57=""),"خطأ",IF(AND(H57="مكتملة",OR(I57="",J57="")),"النتيجة مطلوبة",IF(AND(H57="مجدولة",F57&lt;'الإعداد'!$D$11),"متأخر","جاهز"))))</x:f>
      </x:c>
      <x:c r="M57" s="2"/>
      <x:c r="N57" s="2"/>
      <x:c r="O57" s="2"/>
      <x:c r="P57" s="2"/>
      <x:c r="Q57" s="2"/>
      <x:c r="R57" s="2"/>
      <x:c r="S57" s="2"/>
      <x:c r="T57" s="2"/>
      <x:c r="U57" s="1"/>
      <x:c r="V57" s="1"/>
      <x:c r="W57" s="1"/>
      <x:c r="X57" s="1"/>
      <x:c r="Y57" s="1"/>
      <x:c r="Z57" s="1"/>
      <x:c r="AA57" s="1" t="n">
        <x:f>'المرشحون'!$A$57</x:f>
        <x:v>0</x:v>
      </x:c>
      <x:c r="AB57" s="1"/>
      <x:c r="AC57" s="1"/>
      <x:c r="AD57" s="1"/>
    </x:row>
    <x:row r="58">
      <x:c r="A58" s="35"/>
      <x:c r="B58" s="35"/>
      <x:c r="C58" s="95" t="str">
        <x:f>IF(B58="","",IFERROR(INDEX('المرشحون'!$B$11:$B$60,MATCH(B58,'المرشحون'!$A$11:$A$60,0)),""))</x:f>
      </x:c>
      <x:c r="D58" s="95" t="str">
        <x:f>IF(B58="","",IFERROR(INDEX('المرشحون'!$C$11:$C$60,MATCH(B58,'المرشحون'!$A$11:$A$60,0)),""))</x:f>
      </x:c>
      <x:c r="E58" s="35"/>
      <x:c r="F58" s="37"/>
      <x:c r="G58" s="35"/>
      <x:c r="H58" s="35"/>
      <x:c r="I58" s="35"/>
      <x:c r="J58" s="103"/>
      <x:c r="K58" s="35"/>
      <x:c r="L58" s="95" t="str">
        <x:f>IF(A58="","",IF(OR(B58="",C58="",E58="",F58="",G58="",H58=""),"خطأ",IF(AND(H58="مكتملة",OR(I58="",J58="")),"النتيجة مطلوبة",IF(AND(H58="مجدولة",F58&lt;'الإعداد'!$D$11),"متأخر","جاهز"))))</x:f>
      </x:c>
      <x:c r="M58" s="2"/>
      <x:c r="N58" s="2"/>
      <x:c r="O58" s="2"/>
      <x:c r="P58" s="2"/>
      <x:c r="Q58" s="2"/>
      <x:c r="R58" s="2"/>
      <x:c r="S58" s="2"/>
      <x:c r="T58" s="2"/>
      <x:c r="U58" s="1"/>
      <x:c r="V58" s="1"/>
      <x:c r="W58" s="1"/>
      <x:c r="X58" s="1"/>
      <x:c r="Y58" s="1"/>
      <x:c r="Z58" s="1"/>
      <x:c r="AA58" s="1" t="n">
        <x:f>'المرشحون'!$A$58</x:f>
        <x:v>0</x:v>
      </x:c>
      <x:c r="AB58" s="1"/>
      <x:c r="AC58" s="1"/>
      <x:c r="AD58" s="1"/>
    </x:row>
    <x:row r="59">
      <x:c r="A59" s="35"/>
      <x:c r="B59" s="35"/>
      <x:c r="C59" s="95" t="str">
        <x:f>IF(B59="","",IFERROR(INDEX('المرشحون'!$B$11:$B$60,MATCH(B59,'المرشحون'!$A$11:$A$60,0)),""))</x:f>
      </x:c>
      <x:c r="D59" s="95" t="str">
        <x:f>IF(B59="","",IFERROR(INDEX('المرشحون'!$C$11:$C$60,MATCH(B59,'المرشحون'!$A$11:$A$60,0)),""))</x:f>
      </x:c>
      <x:c r="E59" s="35"/>
      <x:c r="F59" s="37"/>
      <x:c r="G59" s="35"/>
      <x:c r="H59" s="35"/>
      <x:c r="I59" s="35"/>
      <x:c r="J59" s="103"/>
      <x:c r="K59" s="35"/>
      <x:c r="L59" s="95" t="str">
        <x:f>IF(A59="","",IF(OR(B59="",C59="",E59="",F59="",G59="",H59=""),"خطأ",IF(AND(H59="مكتملة",OR(I59="",J59="")),"النتيجة مطلوبة",IF(AND(H59="مجدولة",F59&lt;'الإعداد'!$D$11),"متأخر","جاهز"))))</x:f>
      </x:c>
      <x:c r="M59" s="2"/>
      <x:c r="N59" s="2"/>
      <x:c r="O59" s="2"/>
      <x:c r="P59" s="2"/>
      <x:c r="Q59" s="2"/>
      <x:c r="R59" s="2"/>
      <x:c r="S59" s="2"/>
      <x:c r="T59" s="2"/>
      <x:c r="U59" s="1"/>
      <x:c r="V59" s="1"/>
      <x:c r="W59" s="1"/>
      <x:c r="X59" s="1"/>
      <x:c r="Y59" s="1"/>
      <x:c r="Z59" s="1"/>
      <x:c r="AA59" s="1" t="n">
        <x:f>'المرشحون'!$A$59</x:f>
        <x:v>0</x:v>
      </x:c>
      <x:c r="AB59" s="1"/>
      <x:c r="AC59" s="1"/>
      <x:c r="AD59" s="1"/>
    </x:row>
    <x:row r="60">
      <x:c r="A60" s="35"/>
      <x:c r="B60" s="35"/>
      <x:c r="C60" s="95" t="str">
        <x:f>IF(B60="","",IFERROR(INDEX('المرشحون'!$B$11:$B$60,MATCH(B60,'المرشحون'!$A$11:$A$60,0)),""))</x:f>
      </x:c>
      <x:c r="D60" s="95" t="str">
        <x:f>IF(B60="","",IFERROR(INDEX('المرشحون'!$C$11:$C$60,MATCH(B60,'المرشحون'!$A$11:$A$60,0)),""))</x:f>
      </x:c>
      <x:c r="E60" s="35"/>
      <x:c r="F60" s="37"/>
      <x:c r="G60" s="35"/>
      <x:c r="H60" s="35"/>
      <x:c r="I60" s="35"/>
      <x:c r="J60" s="103"/>
      <x:c r="K60" s="35"/>
      <x:c r="L60" s="95" t="str">
        <x:f>IF(A60="","",IF(OR(B60="",C60="",E60="",F60="",G60="",H60=""),"خطأ",IF(AND(H60="مكتملة",OR(I60="",J60="")),"النتيجة مطلوبة",IF(AND(H60="مجدولة",F60&lt;'الإعداد'!$D$11),"متأخر","جاهز"))))</x:f>
      </x:c>
      <x:c r="M60" s="2"/>
      <x:c r="N60" s="2"/>
      <x:c r="O60" s="2"/>
      <x:c r="P60" s="2"/>
      <x:c r="Q60" s="2"/>
      <x:c r="R60" s="2"/>
      <x:c r="S60" s="2"/>
      <x:c r="T60" s="2"/>
      <x:c r="U60" s="1"/>
      <x:c r="V60" s="1"/>
      <x:c r="W60" s="1"/>
      <x:c r="X60" s="1"/>
      <x:c r="Y60" s="1"/>
      <x:c r="Z60" s="1"/>
      <x:c r="AA60" s="1" t="n">
        <x:f>'المرشحون'!$A$60</x:f>
        <x:v>0</x:v>
      </x:c>
      <x:c r="AB60" s="1"/>
      <x:c r="AC60" s="1"/>
      <x:c r="AD60" s="1"/>
    </x:row>
    <x:row r="61">
      <x:c r="A61" s="35"/>
      <x:c r="B61" s="35"/>
      <x:c r="C61" s="95" t="str">
        <x:f>IF(B61="","",IFERROR(INDEX('المرشحون'!$B$11:$B$60,MATCH(B61,'المرشحون'!$A$11:$A$60,0)),""))</x:f>
      </x:c>
      <x:c r="D61" s="95" t="str">
        <x:f>IF(B61="","",IFERROR(INDEX('المرشحون'!$C$11:$C$60,MATCH(B61,'المرشحون'!$A$11:$A$60,0)),""))</x:f>
      </x:c>
      <x:c r="E61" s="35"/>
      <x:c r="F61" s="37"/>
      <x:c r="G61" s="35"/>
      <x:c r="H61" s="35"/>
      <x:c r="I61" s="35"/>
      <x:c r="J61" s="103"/>
      <x:c r="K61" s="35"/>
      <x:c r="L61" s="95" t="str">
        <x:f>IF(A61="","",IF(OR(B61="",C61="",E61="",F61="",G61="",H61=""),"خطأ",IF(AND(H61="مكتملة",OR(I61="",J61="")),"النتيجة مطلوبة",IF(AND(H61="مجدولة",F61&lt;'الإعداد'!$D$11),"متأخر","جاهز"))))</x:f>
      </x:c>
      <x:c r="M61" s="2"/>
      <x:c r="N61" s="2"/>
      <x:c r="O61" s="2"/>
      <x:c r="P61" s="2"/>
      <x:c r="Q61" s="2"/>
      <x:c r="R61" s="2"/>
      <x:c r="S61" s="2"/>
      <x:c r="T61" s="2"/>
      <x:c r="U61" s="1"/>
      <x:c r="V61" s="1"/>
      <x:c r="W61" s="1"/>
      <x:c r="X61" s="1"/>
      <x:c r="Y61" s="1"/>
      <x:c r="Z61" s="1"/>
      <x:c r="AA61" s="1"/>
      <x:c r="AB61" s="1"/>
      <x:c r="AC61" s="1"/>
      <x:c r="AD61" s="1"/>
    </x:row>
    <x:row r="62">
      <x:c r="A62" s="35"/>
      <x:c r="B62" s="35"/>
      <x:c r="C62" s="95" t="str">
        <x:f>IF(B62="","",IFERROR(INDEX('المرشحون'!$B$11:$B$60,MATCH(B62,'المرشحون'!$A$11:$A$60,0)),""))</x:f>
      </x:c>
      <x:c r="D62" s="95" t="str">
        <x:f>IF(B62="","",IFERROR(INDEX('المرشحون'!$C$11:$C$60,MATCH(B62,'المرشحون'!$A$11:$A$60,0)),""))</x:f>
      </x:c>
      <x:c r="E62" s="35"/>
      <x:c r="F62" s="37"/>
      <x:c r="G62" s="35"/>
      <x:c r="H62" s="35"/>
      <x:c r="I62" s="35"/>
      <x:c r="J62" s="103"/>
      <x:c r="K62" s="35"/>
      <x:c r="L62" s="95" t="str">
        <x:f>IF(A62="","",IF(OR(B62="",C62="",E62="",F62="",G62="",H62=""),"خطأ",IF(AND(H62="مكتملة",OR(I62="",J62="")),"النتيجة مطلوبة",IF(AND(H62="مجدولة",F62&lt;'الإعداد'!$D$11),"متأخر","جاهز"))))</x:f>
      </x:c>
      <x:c r="M62" s="2"/>
      <x:c r="N62" s="2"/>
      <x:c r="O62" s="2"/>
      <x:c r="P62" s="2"/>
      <x:c r="Q62" s="2"/>
      <x:c r="R62" s="2"/>
      <x:c r="S62" s="2"/>
      <x:c r="T62" s="2"/>
      <x:c r="U62" s="1"/>
      <x:c r="V62" s="1"/>
      <x:c r="W62" s="1"/>
      <x:c r="X62" s="1"/>
      <x:c r="Y62" s="1"/>
      <x:c r="Z62" s="1"/>
      <x:c r="AA62" s="1"/>
      <x:c r="AB62" s="1"/>
      <x:c r="AC62" s="1"/>
      <x:c r="AD62" s="1"/>
    </x:row>
    <x:row r="63">
      <x:c r="A63" s="35"/>
      <x:c r="B63" s="35"/>
      <x:c r="C63" s="95" t="str">
        <x:f>IF(B63="","",IFERROR(INDEX('المرشحون'!$B$11:$B$60,MATCH(B63,'المرشحون'!$A$11:$A$60,0)),""))</x:f>
      </x:c>
      <x:c r="D63" s="95" t="str">
        <x:f>IF(B63="","",IFERROR(INDEX('المرشحون'!$C$11:$C$60,MATCH(B63,'المرشحون'!$A$11:$A$60,0)),""))</x:f>
      </x:c>
      <x:c r="E63" s="35"/>
      <x:c r="F63" s="37"/>
      <x:c r="G63" s="35"/>
      <x:c r="H63" s="35"/>
      <x:c r="I63" s="35"/>
      <x:c r="J63" s="103"/>
      <x:c r="K63" s="35"/>
      <x:c r="L63" s="95" t="str">
        <x:f>IF(A63="","",IF(OR(B63="",C63="",E63="",F63="",G63="",H63=""),"خطأ",IF(AND(H63="مكتملة",OR(I63="",J63="")),"النتيجة مطلوبة",IF(AND(H63="مجدولة",F63&lt;'الإعداد'!$D$11),"متأخر","جاهز"))))</x:f>
      </x:c>
      <x:c r="M63" s="2"/>
      <x:c r="N63" s="2"/>
      <x:c r="O63" s="2"/>
      <x:c r="P63" s="2"/>
      <x:c r="Q63" s="2"/>
      <x:c r="R63" s="2"/>
      <x:c r="S63" s="2"/>
      <x:c r="T63" s="2"/>
      <x:c r="U63" s="1"/>
      <x:c r="V63" s="1"/>
      <x:c r="W63" s="1"/>
      <x:c r="X63" s="1"/>
      <x:c r="Y63" s="1"/>
      <x:c r="Z63" s="1"/>
      <x:c r="AA63" s="1"/>
      <x:c r="AB63" s="1"/>
      <x:c r="AC63" s="1"/>
      <x:c r="AD63" s="1"/>
    </x:row>
    <x:row r="64">
      <x:c r="A64" s="35"/>
      <x:c r="B64" s="35"/>
      <x:c r="C64" s="95" t="str">
        <x:f>IF(B64="","",IFERROR(INDEX('المرشحون'!$B$11:$B$60,MATCH(B64,'المرشحون'!$A$11:$A$60,0)),""))</x:f>
      </x:c>
      <x:c r="D64" s="95" t="str">
        <x:f>IF(B64="","",IFERROR(INDEX('المرشحون'!$C$11:$C$60,MATCH(B64,'المرشحون'!$A$11:$A$60,0)),""))</x:f>
      </x:c>
      <x:c r="E64" s="35"/>
      <x:c r="F64" s="37"/>
      <x:c r="G64" s="35"/>
      <x:c r="H64" s="35"/>
      <x:c r="I64" s="35"/>
      <x:c r="J64" s="103"/>
      <x:c r="K64" s="35"/>
      <x:c r="L64" s="95" t="str">
        <x:f>IF(A64="","",IF(OR(B64="",C64="",E64="",F64="",G64="",H64=""),"خطأ",IF(AND(H64="مكتملة",OR(I64="",J64="")),"النتيجة مطلوبة",IF(AND(H64="مجدولة",F64&lt;'الإعداد'!$D$11),"متأخر","جاهز"))))</x:f>
      </x:c>
      <x:c r="M64" s="2"/>
      <x:c r="N64" s="2"/>
      <x:c r="O64" s="2"/>
      <x:c r="P64" s="2"/>
      <x:c r="Q64" s="2"/>
      <x:c r="R64" s="2"/>
      <x:c r="S64" s="2"/>
      <x:c r="T64" s="2"/>
      <x:c r="U64" s="1"/>
      <x:c r="V64" s="1"/>
      <x:c r="W64" s="1"/>
      <x:c r="X64" s="1"/>
      <x:c r="Y64" s="1"/>
      <x:c r="Z64" s="1"/>
      <x:c r="AA64" s="1"/>
      <x:c r="AB64" s="1"/>
      <x:c r="AC64" s="1"/>
      <x:c r="AD64" s="1"/>
    </x:row>
    <x:row r="65">
      <x:c r="A65" s="35"/>
      <x:c r="B65" s="35"/>
      <x:c r="C65" s="95" t="str">
        <x:f>IF(B65="","",IFERROR(INDEX('المرشحون'!$B$11:$B$60,MATCH(B65,'المرشحون'!$A$11:$A$60,0)),""))</x:f>
      </x:c>
      <x:c r="D65" s="95" t="str">
        <x:f>IF(B65="","",IFERROR(INDEX('المرشحون'!$C$11:$C$60,MATCH(B65,'المرشحون'!$A$11:$A$60,0)),""))</x:f>
      </x:c>
      <x:c r="E65" s="35"/>
      <x:c r="F65" s="37"/>
      <x:c r="G65" s="35"/>
      <x:c r="H65" s="35"/>
      <x:c r="I65" s="35"/>
      <x:c r="J65" s="103"/>
      <x:c r="K65" s="35"/>
      <x:c r="L65" s="95" t="str">
        <x:f>IF(A65="","",IF(OR(B65="",C65="",E65="",F65="",G65="",H65=""),"خطأ",IF(AND(H65="مكتملة",OR(I65="",J65="")),"النتيجة مطلوبة",IF(AND(H65="مجدولة",F65&lt;'الإعداد'!$D$11),"متأخر","جاهز"))))</x:f>
      </x:c>
      <x:c r="M65" s="2"/>
      <x:c r="N65" s="2"/>
      <x:c r="O65" s="2"/>
      <x:c r="P65" s="2"/>
      <x:c r="Q65" s="2"/>
      <x:c r="R65" s="2"/>
      <x:c r="S65" s="2"/>
      <x:c r="T65" s="2"/>
      <x:c r="U65" s="1"/>
      <x:c r="V65" s="1"/>
      <x:c r="W65" s="1"/>
      <x:c r="X65" s="1"/>
      <x:c r="Y65" s="1"/>
      <x:c r="Z65" s="1"/>
      <x:c r="AA65" s="1"/>
      <x:c r="AB65" s="1"/>
      <x:c r="AC65" s="1"/>
      <x:c r="AD65" s="1"/>
    </x:row>
    <x:row r="66">
      <x:c r="A66" s="35"/>
      <x:c r="B66" s="35"/>
      <x:c r="C66" s="95" t="str">
        <x:f>IF(B66="","",IFERROR(INDEX('المرشحون'!$B$11:$B$60,MATCH(B66,'المرشحون'!$A$11:$A$60,0)),""))</x:f>
      </x:c>
      <x:c r="D66" s="95" t="str">
        <x:f>IF(B66="","",IFERROR(INDEX('المرشحون'!$C$11:$C$60,MATCH(B66,'المرشحون'!$A$11:$A$60,0)),""))</x:f>
      </x:c>
      <x:c r="E66" s="35"/>
      <x:c r="F66" s="37"/>
      <x:c r="G66" s="35"/>
      <x:c r="H66" s="35"/>
      <x:c r="I66" s="35"/>
      <x:c r="J66" s="103"/>
      <x:c r="K66" s="35"/>
      <x:c r="L66" s="95" t="str">
        <x:f>IF(A66="","",IF(OR(B66="",C66="",E66="",F66="",G66="",H66=""),"خطأ",IF(AND(H66="مكتملة",OR(I66="",J66="")),"النتيجة مطلوبة",IF(AND(H66="مجدولة",F66&lt;'الإعداد'!$D$11),"متأخر","جاهز"))))</x:f>
      </x:c>
      <x:c r="M66" s="2"/>
      <x:c r="N66" s="2"/>
      <x:c r="O66" s="2"/>
      <x:c r="P66" s="2"/>
      <x:c r="Q66" s="2"/>
      <x:c r="R66" s="2"/>
      <x:c r="S66" s="2"/>
      <x:c r="T66" s="2"/>
      <x:c r="U66" s="1"/>
      <x:c r="V66" s="1"/>
      <x:c r="W66" s="1"/>
      <x:c r="X66" s="1"/>
      <x:c r="Y66" s="1"/>
      <x:c r="Z66" s="1"/>
      <x:c r="AA66" s="1"/>
      <x:c r="AB66" s="1"/>
      <x:c r="AC66" s="1"/>
      <x:c r="AD66" s="1"/>
    </x:row>
    <x:row r="67">
      <x:c r="A67" s="35"/>
      <x:c r="B67" s="35"/>
      <x:c r="C67" s="95" t="str">
        <x:f>IF(B67="","",IFERROR(INDEX('المرشحون'!$B$11:$B$60,MATCH(B67,'المرشحون'!$A$11:$A$60,0)),""))</x:f>
      </x:c>
      <x:c r="D67" s="95" t="str">
        <x:f>IF(B67="","",IFERROR(INDEX('المرشحون'!$C$11:$C$60,MATCH(B67,'المرشحون'!$A$11:$A$60,0)),""))</x:f>
      </x:c>
      <x:c r="E67" s="35"/>
      <x:c r="F67" s="37"/>
      <x:c r="G67" s="35"/>
      <x:c r="H67" s="35"/>
      <x:c r="I67" s="35"/>
      <x:c r="J67" s="103"/>
      <x:c r="K67" s="35"/>
      <x:c r="L67" s="95" t="str">
        <x:f>IF(A67="","",IF(OR(B67="",C67="",E67="",F67="",G67="",H67=""),"خطأ",IF(AND(H67="مكتملة",OR(I67="",J67="")),"النتيجة مطلوبة",IF(AND(H67="مجدولة",F67&lt;'الإعداد'!$D$11),"متأخر","جاهز"))))</x:f>
      </x:c>
      <x:c r="M67" s="2"/>
      <x:c r="N67" s="2"/>
      <x:c r="O67" s="2"/>
      <x:c r="P67" s="2"/>
      <x:c r="Q67" s="2"/>
      <x:c r="R67" s="2"/>
      <x:c r="S67" s="2"/>
      <x:c r="T67" s="2"/>
      <x:c r="U67" s="1"/>
      <x:c r="V67" s="1"/>
      <x:c r="W67" s="1"/>
      <x:c r="X67" s="1"/>
      <x:c r="Y67" s="1"/>
      <x:c r="Z67" s="1"/>
      <x:c r="AA67" s="1"/>
      <x:c r="AB67" s="1"/>
      <x:c r="AC67" s="1"/>
      <x:c r="AD67" s="1"/>
    </x:row>
    <x:row r="68">
      <x:c r="A68" s="35"/>
      <x:c r="B68" s="35"/>
      <x:c r="C68" s="95" t="str">
        <x:f>IF(B68="","",IFERROR(INDEX('المرشحون'!$B$11:$B$60,MATCH(B68,'المرشحون'!$A$11:$A$60,0)),""))</x:f>
      </x:c>
      <x:c r="D68" s="95" t="str">
        <x:f>IF(B68="","",IFERROR(INDEX('المرشحون'!$C$11:$C$60,MATCH(B68,'المرشحون'!$A$11:$A$60,0)),""))</x:f>
      </x:c>
      <x:c r="E68" s="35"/>
      <x:c r="F68" s="37"/>
      <x:c r="G68" s="35"/>
      <x:c r="H68" s="35"/>
      <x:c r="I68" s="35"/>
      <x:c r="J68" s="103"/>
      <x:c r="K68" s="35"/>
      <x:c r="L68" s="95" t="str">
        <x:f>IF(A68="","",IF(OR(B68="",C68="",E68="",F68="",G68="",H68=""),"خطأ",IF(AND(H68="مكتملة",OR(I68="",J68="")),"النتيجة مطلوبة",IF(AND(H68="مجدولة",F68&lt;'الإعداد'!$D$11),"متأخر","جاهز"))))</x:f>
      </x:c>
      <x:c r="M68" s="2"/>
      <x:c r="N68" s="2"/>
      <x:c r="O68" s="2"/>
      <x:c r="P68" s="2"/>
      <x:c r="Q68" s="2"/>
      <x:c r="R68" s="2"/>
      <x:c r="S68" s="2"/>
      <x:c r="T68" s="2"/>
      <x:c r="U68" s="1"/>
      <x:c r="V68" s="1"/>
      <x:c r="W68" s="1"/>
      <x:c r="X68" s="1"/>
      <x:c r="Y68" s="1"/>
      <x:c r="Z68" s="1"/>
      <x:c r="AA68" s="1"/>
      <x:c r="AB68" s="1"/>
      <x:c r="AC68" s="1"/>
      <x:c r="AD68" s="1"/>
    </x:row>
    <x:row r="69">
      <x:c r="A69" s="35"/>
      <x:c r="B69" s="35"/>
      <x:c r="C69" s="95" t="str">
        <x:f>IF(B69="","",IFERROR(INDEX('المرشحون'!$B$11:$B$60,MATCH(B69,'المرشحون'!$A$11:$A$60,0)),""))</x:f>
      </x:c>
      <x:c r="D69" s="95" t="str">
        <x:f>IF(B69="","",IFERROR(INDEX('المرشحون'!$C$11:$C$60,MATCH(B69,'المرشحون'!$A$11:$A$60,0)),""))</x:f>
      </x:c>
      <x:c r="E69" s="35"/>
      <x:c r="F69" s="37"/>
      <x:c r="G69" s="35"/>
      <x:c r="H69" s="35"/>
      <x:c r="I69" s="35"/>
      <x:c r="J69" s="103"/>
      <x:c r="K69" s="35"/>
      <x:c r="L69" s="95" t="str">
        <x:f>IF(A69="","",IF(OR(B69="",C69="",E69="",F69="",G69="",H69=""),"خطأ",IF(AND(H69="مكتملة",OR(I69="",J69="")),"النتيجة مطلوبة",IF(AND(H69="مجدولة",F69&lt;'الإعداد'!$D$11),"متأخر","جاهز"))))</x:f>
      </x:c>
      <x:c r="M69" s="2"/>
      <x:c r="N69" s="2"/>
      <x:c r="O69" s="2"/>
      <x:c r="P69" s="2"/>
      <x:c r="Q69" s="2"/>
      <x:c r="R69" s="2"/>
      <x:c r="S69" s="2"/>
      <x:c r="T69" s="2"/>
      <x:c r="U69" s="1"/>
      <x:c r="V69" s="1"/>
      <x:c r="W69" s="1"/>
      <x:c r="X69" s="1"/>
      <x:c r="Y69" s="1"/>
      <x:c r="Z69" s="1"/>
      <x:c r="AA69" s="1"/>
      <x:c r="AB69" s="1"/>
      <x:c r="AC69" s="1"/>
      <x:c r="AD69" s="1"/>
    </x:row>
    <x:row r="70">
      <x:c r="A70" s="35"/>
      <x:c r="B70" s="35"/>
      <x:c r="C70" s="95" t="str">
        <x:f>IF(B70="","",IFERROR(INDEX('المرشحون'!$B$11:$B$60,MATCH(B70,'المرشحون'!$A$11:$A$60,0)),""))</x:f>
      </x:c>
      <x:c r="D70" s="95" t="str">
        <x:f>IF(B70="","",IFERROR(INDEX('المرشحون'!$C$11:$C$60,MATCH(B70,'المرشحون'!$A$11:$A$60,0)),""))</x:f>
      </x:c>
      <x:c r="E70" s="35"/>
      <x:c r="F70" s="37"/>
      <x:c r="G70" s="35"/>
      <x:c r="H70" s="35"/>
      <x:c r="I70" s="35"/>
      <x:c r="J70" s="103"/>
      <x:c r="K70" s="35"/>
      <x:c r="L70" s="95" t="str">
        <x:f>IF(A70="","",IF(OR(B70="",C70="",E70="",F70="",G70="",H70=""),"خطأ",IF(AND(H70="مكتملة",OR(I70="",J70="")),"النتيجة مطلوبة",IF(AND(H70="مجدولة",F70&lt;'الإعداد'!$D$11),"متأخر","جاهز"))))</x:f>
      </x:c>
      <x:c r="M70" s="2"/>
      <x:c r="N70" s="2"/>
      <x:c r="O70" s="2"/>
      <x:c r="P70" s="2"/>
      <x:c r="Q70" s="2"/>
      <x:c r="R70" s="2"/>
      <x:c r="S70" s="2"/>
      <x:c r="T70" s="2"/>
      <x:c r="U70" s="1"/>
      <x:c r="V70" s="1"/>
      <x:c r="W70" s="1"/>
      <x:c r="X70" s="1"/>
      <x:c r="Y70" s="1"/>
      <x:c r="Z70" s="1"/>
      <x:c r="AA70" s="1"/>
      <x:c r="AB70" s="1"/>
      <x:c r="AC70" s="1"/>
      <x:c r="AD70" s="1"/>
    </x:row>
    <x:row r="71">
      <x:c r="A71" s="35"/>
      <x:c r="B71" s="35"/>
      <x:c r="C71" s="95" t="str">
        <x:f>IF(B71="","",IFERROR(INDEX('المرشحون'!$B$11:$B$60,MATCH(B71,'المرشحون'!$A$11:$A$60,0)),""))</x:f>
      </x:c>
      <x:c r="D71" s="95" t="str">
        <x:f>IF(B71="","",IFERROR(INDEX('المرشحون'!$C$11:$C$60,MATCH(B71,'المرشحون'!$A$11:$A$60,0)),""))</x:f>
      </x:c>
      <x:c r="E71" s="35"/>
      <x:c r="F71" s="37"/>
      <x:c r="G71" s="35"/>
      <x:c r="H71" s="35"/>
      <x:c r="I71" s="35"/>
      <x:c r="J71" s="103"/>
      <x:c r="K71" s="35"/>
      <x:c r="L71" s="95" t="str">
        <x:f>IF(A71="","",IF(OR(B71="",C71="",E71="",F71="",G71="",H71=""),"خطأ",IF(AND(H71="مكتملة",OR(I71="",J71="")),"النتيجة مطلوبة",IF(AND(H71="مجدولة",F71&lt;'الإعداد'!$D$11),"متأخر","جاهز"))))</x:f>
      </x:c>
      <x:c r="M71" s="2"/>
      <x:c r="N71" s="2"/>
      <x:c r="O71" s="2"/>
      <x:c r="P71" s="2"/>
      <x:c r="Q71" s="2"/>
      <x:c r="R71" s="2"/>
      <x:c r="S71" s="2"/>
      <x:c r="T71" s="2"/>
      <x:c r="U71" s="1"/>
      <x:c r="V71" s="1"/>
      <x:c r="W71" s="1"/>
      <x:c r="X71" s="1"/>
      <x:c r="Y71" s="1"/>
      <x:c r="Z71" s="1"/>
      <x:c r="AA71" s="1"/>
      <x:c r="AB71" s="1"/>
      <x:c r="AC71" s="1"/>
      <x:c r="AD71" s="1"/>
    </x:row>
    <x:row r="72">
      <x:c r="A72" s="35"/>
      <x:c r="B72" s="35"/>
      <x:c r="C72" s="95" t="str">
        <x:f>IF(B72="","",IFERROR(INDEX('المرشحون'!$B$11:$B$60,MATCH(B72,'المرشحون'!$A$11:$A$60,0)),""))</x:f>
      </x:c>
      <x:c r="D72" s="95" t="str">
        <x:f>IF(B72="","",IFERROR(INDEX('المرشحون'!$C$11:$C$60,MATCH(B72,'المرشحون'!$A$11:$A$60,0)),""))</x:f>
      </x:c>
      <x:c r="E72" s="35"/>
      <x:c r="F72" s="37"/>
      <x:c r="G72" s="35"/>
      <x:c r="H72" s="35"/>
      <x:c r="I72" s="35"/>
      <x:c r="J72" s="103"/>
      <x:c r="K72" s="35"/>
      <x:c r="L72" s="95" t="str">
        <x:f>IF(A72="","",IF(OR(B72="",C72="",E72="",F72="",G72="",H72=""),"خطأ",IF(AND(H72="مكتملة",OR(I72="",J72="")),"النتيجة مطلوبة",IF(AND(H72="مجدولة",F72&lt;'الإعداد'!$D$11),"متأخر","جاهز"))))</x:f>
      </x:c>
      <x:c r="M72" s="2"/>
      <x:c r="N72" s="2"/>
      <x:c r="O72" s="2"/>
      <x:c r="P72" s="2"/>
      <x:c r="Q72" s="2"/>
      <x:c r="R72" s="2"/>
      <x:c r="S72" s="2"/>
      <x:c r="T72" s="2"/>
      <x:c r="U72" s="1"/>
      <x:c r="V72" s="1"/>
      <x:c r="W72" s="1"/>
      <x:c r="X72" s="1"/>
      <x:c r="Y72" s="1"/>
      <x:c r="Z72" s="1"/>
      <x:c r="AA72" s="1"/>
      <x:c r="AB72" s="1"/>
      <x:c r="AC72" s="1"/>
      <x:c r="AD72" s="1"/>
    </x:row>
    <x:row r="73">
      <x:c r="A73" s="35"/>
      <x:c r="B73" s="35"/>
      <x:c r="C73" s="95" t="str">
        <x:f>IF(B73="","",IFERROR(INDEX('المرشحون'!$B$11:$B$60,MATCH(B73,'المرشحون'!$A$11:$A$60,0)),""))</x:f>
      </x:c>
      <x:c r="D73" s="95" t="str">
        <x:f>IF(B73="","",IFERROR(INDEX('المرشحون'!$C$11:$C$60,MATCH(B73,'المرشحون'!$A$11:$A$60,0)),""))</x:f>
      </x:c>
      <x:c r="E73" s="35"/>
      <x:c r="F73" s="37"/>
      <x:c r="G73" s="35"/>
      <x:c r="H73" s="35"/>
      <x:c r="I73" s="35"/>
      <x:c r="J73" s="103"/>
      <x:c r="K73" s="35"/>
      <x:c r="L73" s="95" t="str">
        <x:f>IF(A73="","",IF(OR(B73="",C73="",E73="",F73="",G73="",H73=""),"خطأ",IF(AND(H73="مكتملة",OR(I73="",J73="")),"النتيجة مطلوبة",IF(AND(H73="مجدولة",F73&lt;'الإعداد'!$D$11),"متأخر","جاهز"))))</x:f>
      </x:c>
      <x:c r="M73" s="2"/>
      <x:c r="N73" s="2"/>
      <x:c r="O73" s="2"/>
      <x:c r="P73" s="2"/>
      <x:c r="Q73" s="2"/>
      <x:c r="R73" s="2"/>
      <x:c r="S73" s="2"/>
      <x:c r="T73" s="2"/>
      <x:c r="U73" s="1"/>
      <x:c r="V73" s="1"/>
      <x:c r="W73" s="1"/>
      <x:c r="X73" s="1"/>
      <x:c r="Y73" s="1"/>
      <x:c r="Z73" s="1"/>
      <x:c r="AA73" s="1"/>
      <x:c r="AB73" s="1"/>
      <x:c r="AC73" s="1"/>
      <x:c r="AD73" s="1"/>
    </x:row>
    <x:row r="74">
      <x:c r="A74" s="35"/>
      <x:c r="B74" s="35"/>
      <x:c r="C74" s="95" t="str">
        <x:f>IF(B74="","",IFERROR(INDEX('المرشحون'!$B$11:$B$60,MATCH(B74,'المرشحون'!$A$11:$A$60,0)),""))</x:f>
      </x:c>
      <x:c r="D74" s="95" t="str">
        <x:f>IF(B74="","",IFERROR(INDEX('المرشحون'!$C$11:$C$60,MATCH(B74,'المرشحون'!$A$11:$A$60,0)),""))</x:f>
      </x:c>
      <x:c r="E74" s="35"/>
      <x:c r="F74" s="37"/>
      <x:c r="G74" s="35"/>
      <x:c r="H74" s="35"/>
      <x:c r="I74" s="35"/>
      <x:c r="J74" s="103"/>
      <x:c r="K74" s="35"/>
      <x:c r="L74" s="95" t="str">
        <x:f>IF(A74="","",IF(OR(B74="",C74="",E74="",F74="",G74="",H74=""),"خطأ",IF(AND(H74="مكتملة",OR(I74="",J74="")),"النتيجة مطلوبة",IF(AND(H74="مجدولة",F74&lt;'الإعداد'!$D$11),"متأخر","جاهز"))))</x:f>
      </x:c>
      <x:c r="M74" s="2"/>
      <x:c r="N74" s="2"/>
      <x:c r="O74" s="2"/>
      <x:c r="P74" s="2"/>
      <x:c r="Q74" s="2"/>
      <x:c r="R74" s="2"/>
      <x:c r="S74" s="2"/>
      <x:c r="T74" s="2"/>
      <x:c r="U74" s="1"/>
      <x:c r="V74" s="1"/>
      <x:c r="W74" s="1"/>
      <x:c r="X74" s="1"/>
      <x:c r="Y74" s="1"/>
      <x:c r="Z74" s="1"/>
      <x:c r="AA74" s="1"/>
      <x:c r="AB74" s="1"/>
      <x:c r="AC74" s="1"/>
      <x:c r="AD74" s="1"/>
    </x:row>
    <x:row r="75">
      <x:c r="A75" s="35"/>
      <x:c r="B75" s="35"/>
      <x:c r="C75" s="95" t="str">
        <x:f>IF(B75="","",IFERROR(INDEX('المرشحون'!$B$11:$B$60,MATCH(B75,'المرشحون'!$A$11:$A$60,0)),""))</x:f>
      </x:c>
      <x:c r="D75" s="95" t="str">
        <x:f>IF(B75="","",IFERROR(INDEX('المرشحون'!$C$11:$C$60,MATCH(B75,'المرشحون'!$A$11:$A$60,0)),""))</x:f>
      </x:c>
      <x:c r="E75" s="35"/>
      <x:c r="F75" s="37"/>
      <x:c r="G75" s="35"/>
      <x:c r="H75" s="35"/>
      <x:c r="I75" s="35"/>
      <x:c r="J75" s="103"/>
      <x:c r="K75" s="35"/>
      <x:c r="L75" s="95" t="str">
        <x:f>IF(A75="","",IF(OR(B75="",C75="",E75="",F75="",G75="",H75=""),"خطأ",IF(AND(H75="مكتملة",OR(I75="",J75="")),"النتيجة مطلوبة",IF(AND(H75="مجدولة",F75&lt;'الإعداد'!$D$11),"متأخر","جاهز"))))</x:f>
      </x:c>
      <x:c r="M75" s="2"/>
      <x:c r="N75" s="2"/>
      <x:c r="O75" s="2"/>
      <x:c r="P75" s="2"/>
      <x:c r="Q75" s="2"/>
      <x:c r="R75" s="2"/>
      <x:c r="S75" s="2"/>
      <x:c r="T75" s="2"/>
      <x:c r="U75" s="1"/>
      <x:c r="V75" s="1"/>
      <x:c r="W75" s="1"/>
      <x:c r="X75" s="1"/>
      <x:c r="Y75" s="1"/>
      <x:c r="Z75" s="1"/>
      <x:c r="AA75" s="1"/>
      <x:c r="AB75" s="1"/>
      <x:c r="AC75" s="1"/>
      <x:c r="AD75" s="1"/>
    </x:row>
    <x:row r="76">
      <x:c r="A76" s="35"/>
      <x:c r="B76" s="35"/>
      <x:c r="C76" s="95" t="str">
        <x:f>IF(B76="","",IFERROR(INDEX('المرشحون'!$B$11:$B$60,MATCH(B76,'المرشحون'!$A$11:$A$60,0)),""))</x:f>
      </x:c>
      <x:c r="D76" s="95" t="str">
        <x:f>IF(B76="","",IFERROR(INDEX('المرشحون'!$C$11:$C$60,MATCH(B76,'المرشحون'!$A$11:$A$60,0)),""))</x:f>
      </x:c>
      <x:c r="E76" s="35"/>
      <x:c r="F76" s="37"/>
      <x:c r="G76" s="35"/>
      <x:c r="H76" s="35"/>
      <x:c r="I76" s="35"/>
      <x:c r="J76" s="103"/>
      <x:c r="K76" s="35"/>
      <x:c r="L76" s="95" t="str">
        <x:f>IF(A76="","",IF(OR(B76="",C76="",E76="",F76="",G76="",H76=""),"خطأ",IF(AND(H76="مكتملة",OR(I76="",J76="")),"النتيجة مطلوبة",IF(AND(H76="مجدولة",F76&lt;'الإعداد'!$D$11),"متأخر","جاهز"))))</x:f>
      </x:c>
      <x:c r="M76" s="2"/>
      <x:c r="N76" s="2"/>
      <x:c r="O76" s="2"/>
      <x:c r="P76" s="2"/>
      <x:c r="Q76" s="2"/>
      <x:c r="R76" s="2"/>
      <x:c r="S76" s="2"/>
      <x:c r="T76" s="2"/>
      <x:c r="U76" s="1"/>
      <x:c r="V76" s="1"/>
      <x:c r="W76" s="1"/>
      <x:c r="X76" s="1"/>
      <x:c r="Y76" s="1"/>
      <x:c r="Z76" s="1"/>
      <x:c r="AA76" s="1"/>
      <x:c r="AB76" s="1"/>
      <x:c r="AC76" s="1"/>
      <x:c r="AD76" s="1"/>
    </x:row>
    <x:row r="77">
      <x:c r="A77" s="35"/>
      <x:c r="B77" s="35"/>
      <x:c r="C77" s="95" t="str">
        <x:f>IF(B77="","",IFERROR(INDEX('المرشحون'!$B$11:$B$60,MATCH(B77,'المرشحون'!$A$11:$A$60,0)),""))</x:f>
      </x:c>
      <x:c r="D77" s="95" t="str">
        <x:f>IF(B77="","",IFERROR(INDEX('المرشحون'!$C$11:$C$60,MATCH(B77,'المرشحون'!$A$11:$A$60,0)),""))</x:f>
      </x:c>
      <x:c r="E77" s="35"/>
      <x:c r="F77" s="37"/>
      <x:c r="G77" s="35"/>
      <x:c r="H77" s="35"/>
      <x:c r="I77" s="35"/>
      <x:c r="J77" s="103"/>
      <x:c r="K77" s="35"/>
      <x:c r="L77" s="95" t="str">
        <x:f>IF(A77="","",IF(OR(B77="",C77="",E77="",F77="",G77="",H77=""),"خطأ",IF(AND(H77="مكتملة",OR(I77="",J77="")),"النتيجة مطلوبة",IF(AND(H77="مجدولة",F77&lt;'الإعداد'!$D$11),"متأخر","جاهز"))))</x:f>
      </x:c>
      <x:c r="M77" s="2"/>
      <x:c r="N77" s="2"/>
      <x:c r="O77" s="2"/>
      <x:c r="P77" s="2"/>
      <x:c r="Q77" s="2"/>
      <x:c r="R77" s="2"/>
      <x:c r="S77" s="2"/>
      <x:c r="T77" s="2"/>
      <x:c r="U77" s="1"/>
      <x:c r="V77" s="1"/>
      <x:c r="W77" s="1"/>
      <x:c r="X77" s="1"/>
      <x:c r="Y77" s="1"/>
      <x:c r="Z77" s="1"/>
      <x:c r="AA77" s="1"/>
      <x:c r="AB77" s="1"/>
      <x:c r="AC77" s="1"/>
      <x:c r="AD77" s="1"/>
    </x:row>
    <x:row r="78">
      <x:c r="A78" s="35"/>
      <x:c r="B78" s="35"/>
      <x:c r="C78" s="95" t="str">
        <x:f>IF(B78="","",IFERROR(INDEX('المرشحون'!$B$11:$B$60,MATCH(B78,'المرشحون'!$A$11:$A$60,0)),""))</x:f>
      </x:c>
      <x:c r="D78" s="95" t="str">
        <x:f>IF(B78="","",IFERROR(INDEX('المرشحون'!$C$11:$C$60,MATCH(B78,'المرشحون'!$A$11:$A$60,0)),""))</x:f>
      </x:c>
      <x:c r="E78" s="35"/>
      <x:c r="F78" s="37"/>
      <x:c r="G78" s="35"/>
      <x:c r="H78" s="35"/>
      <x:c r="I78" s="35"/>
      <x:c r="J78" s="103"/>
      <x:c r="K78" s="35"/>
      <x:c r="L78" s="95" t="str">
        <x:f>IF(A78="","",IF(OR(B78="",C78="",E78="",F78="",G78="",H78=""),"خطأ",IF(AND(H78="مكتملة",OR(I78="",J78="")),"النتيجة مطلوبة",IF(AND(H78="مجدولة",F78&lt;'الإعداد'!$D$11),"متأخر","جاهز"))))</x:f>
      </x:c>
      <x:c r="M78" s="2"/>
      <x:c r="N78" s="2"/>
      <x:c r="O78" s="2"/>
      <x:c r="P78" s="2"/>
      <x:c r="Q78" s="2"/>
      <x:c r="R78" s="2"/>
      <x:c r="S78" s="2"/>
      <x:c r="T78" s="2"/>
      <x:c r="U78" s="1"/>
      <x:c r="V78" s="1"/>
      <x:c r="W78" s="1"/>
      <x:c r="X78" s="1"/>
      <x:c r="Y78" s="1"/>
      <x:c r="Z78" s="1"/>
      <x:c r="AA78" s="1"/>
      <x:c r="AB78" s="1"/>
      <x:c r="AC78" s="1"/>
      <x:c r="AD78" s="1"/>
    </x:row>
    <x:row r="79">
      <x:c r="A79" s="35"/>
      <x:c r="B79" s="35"/>
      <x:c r="C79" s="95" t="str">
        <x:f>IF(B79="","",IFERROR(INDEX('المرشحون'!$B$11:$B$60,MATCH(B79,'المرشحون'!$A$11:$A$60,0)),""))</x:f>
      </x:c>
      <x:c r="D79" s="95" t="str">
        <x:f>IF(B79="","",IFERROR(INDEX('المرشحون'!$C$11:$C$60,MATCH(B79,'المرشحون'!$A$11:$A$60,0)),""))</x:f>
      </x:c>
      <x:c r="E79" s="35"/>
      <x:c r="F79" s="37"/>
      <x:c r="G79" s="35"/>
      <x:c r="H79" s="35"/>
      <x:c r="I79" s="35"/>
      <x:c r="J79" s="103"/>
      <x:c r="K79" s="35"/>
      <x:c r="L79" s="95" t="str">
        <x:f>IF(A79="","",IF(OR(B79="",C79="",E79="",F79="",G79="",H79=""),"خطأ",IF(AND(H79="مكتملة",OR(I79="",J79="")),"النتيجة مطلوبة",IF(AND(H79="مجدولة",F79&lt;'الإعداد'!$D$11),"متأخر","جاهز"))))</x:f>
      </x:c>
      <x:c r="M79" s="2"/>
      <x:c r="N79" s="2"/>
      <x:c r="O79" s="2"/>
      <x:c r="P79" s="2"/>
      <x:c r="Q79" s="2"/>
      <x:c r="R79" s="2"/>
      <x:c r="S79" s="2"/>
      <x:c r="T79" s="2"/>
      <x:c r="U79" s="1"/>
      <x:c r="V79" s="1"/>
      <x:c r="W79" s="1"/>
      <x:c r="X79" s="1"/>
      <x:c r="Y79" s="1"/>
      <x:c r="Z79" s="1"/>
      <x:c r="AA79" s="1"/>
      <x:c r="AB79" s="1"/>
      <x:c r="AC79" s="1"/>
      <x:c r="AD79" s="1"/>
    </x:row>
    <x:row r="80">
      <x:c r="A80" s="35"/>
      <x:c r="B80" s="35"/>
      <x:c r="C80" s="95" t="str">
        <x:f>IF(B80="","",IFERROR(INDEX('المرشحون'!$B$11:$B$60,MATCH(B80,'المرشحون'!$A$11:$A$60,0)),""))</x:f>
      </x:c>
      <x:c r="D80" s="95" t="str">
        <x:f>IF(B80="","",IFERROR(INDEX('المرشحون'!$C$11:$C$60,MATCH(B80,'المرشحون'!$A$11:$A$60,0)),""))</x:f>
      </x:c>
      <x:c r="E80" s="35"/>
      <x:c r="F80" s="37"/>
      <x:c r="G80" s="35"/>
      <x:c r="H80" s="35"/>
      <x:c r="I80" s="35"/>
      <x:c r="J80" s="103"/>
      <x:c r="K80" s="35"/>
      <x:c r="L80" s="95" t="str">
        <x:f>IF(A80="","",IF(OR(B80="",C80="",E80="",F80="",G80="",H80=""),"خطأ",IF(AND(H80="مكتملة",OR(I80="",J80="")),"النتيجة مطلوبة",IF(AND(H80="مجدولة",F80&lt;'الإعداد'!$D$11),"متأخر","جاهز"))))</x:f>
      </x:c>
      <x:c r="M80" s="2"/>
      <x:c r="N80" s="2"/>
      <x:c r="O80" s="2"/>
      <x:c r="P80" s="2"/>
      <x:c r="Q80" s="2"/>
      <x:c r="R80" s="2"/>
      <x:c r="S80" s="2"/>
      <x:c r="T80" s="2"/>
      <x:c r="U80" s="1"/>
      <x:c r="V80" s="1"/>
      <x:c r="W80" s="1"/>
      <x:c r="X80" s="1"/>
      <x:c r="Y80" s="1"/>
      <x:c r="Z80" s="1"/>
      <x:c r="AA80" s="1"/>
      <x:c r="AB80" s="1"/>
      <x:c r="AC80" s="1"/>
      <x:c r="AD80" s="1"/>
    </x:row>
    <x:row r="81">
      <x:c r="A81" s="35"/>
      <x:c r="B81" s="35"/>
      <x:c r="C81" s="95" t="str">
        <x:f>IF(B81="","",IFERROR(INDEX('المرشحون'!$B$11:$B$60,MATCH(B81,'المرشحون'!$A$11:$A$60,0)),""))</x:f>
      </x:c>
      <x:c r="D81" s="95" t="str">
        <x:f>IF(B81="","",IFERROR(INDEX('المرشحون'!$C$11:$C$60,MATCH(B81,'المرشحون'!$A$11:$A$60,0)),""))</x:f>
      </x:c>
      <x:c r="E81" s="35"/>
      <x:c r="F81" s="37"/>
      <x:c r="G81" s="35"/>
      <x:c r="H81" s="35"/>
      <x:c r="I81" s="35"/>
      <x:c r="J81" s="103"/>
      <x:c r="K81" s="35"/>
      <x:c r="L81" s="95" t="str">
        <x:f>IF(A81="","",IF(OR(B81="",C81="",E81="",F81="",G81="",H81=""),"خطأ",IF(AND(H81="مكتملة",OR(I81="",J81="")),"النتيجة مطلوبة",IF(AND(H81="مجدولة",F81&lt;'الإعداد'!$D$11),"متأخر","جاهز"))))</x:f>
      </x:c>
      <x:c r="M81" s="2"/>
      <x:c r="N81" s="2"/>
      <x:c r="O81" s="2"/>
      <x:c r="P81" s="2"/>
      <x:c r="Q81" s="2"/>
      <x:c r="R81" s="2"/>
      <x:c r="S81" s="2"/>
      <x:c r="T81" s="2"/>
      <x:c r="U81" s="1"/>
      <x:c r="V81" s="1"/>
      <x:c r="W81" s="1"/>
      <x:c r="X81" s="1"/>
      <x:c r="Y81" s="1"/>
      <x:c r="Z81" s="1"/>
      <x:c r="AA81" s="1"/>
      <x:c r="AB81" s="1"/>
      <x:c r="AC81" s="1"/>
      <x:c r="AD81" s="1"/>
    </x:row>
    <x:row r="82">
      <x:c r="A82" s="35"/>
      <x:c r="B82" s="35"/>
      <x:c r="C82" s="95" t="str">
        <x:f>IF(B82="","",IFERROR(INDEX('المرشحون'!$B$11:$B$60,MATCH(B82,'المرشحون'!$A$11:$A$60,0)),""))</x:f>
      </x:c>
      <x:c r="D82" s="95" t="str">
        <x:f>IF(B82="","",IFERROR(INDEX('المرشحون'!$C$11:$C$60,MATCH(B82,'المرشحون'!$A$11:$A$60,0)),""))</x:f>
      </x:c>
      <x:c r="E82" s="35"/>
      <x:c r="F82" s="37"/>
      <x:c r="G82" s="35"/>
      <x:c r="H82" s="35"/>
      <x:c r="I82" s="35"/>
      <x:c r="J82" s="103"/>
      <x:c r="K82" s="35"/>
      <x:c r="L82" s="95" t="str">
        <x:f>IF(A82="","",IF(OR(B82="",C82="",E82="",F82="",G82="",H82=""),"خطأ",IF(AND(H82="مكتملة",OR(I82="",J82="")),"النتيجة مطلوبة",IF(AND(H82="مجدولة",F82&lt;'الإعداد'!$D$11),"متأخر","جاهز"))))</x:f>
      </x:c>
      <x:c r="M82" s="2"/>
      <x:c r="N82" s="2"/>
      <x:c r="O82" s="2"/>
      <x:c r="P82" s="2"/>
      <x:c r="Q82" s="2"/>
      <x:c r="R82" s="2"/>
      <x:c r="S82" s="2"/>
      <x:c r="T82" s="2"/>
      <x:c r="U82" s="1"/>
      <x:c r="V82" s="1"/>
      <x:c r="W82" s="1"/>
      <x:c r="X82" s="1"/>
      <x:c r="Y82" s="1"/>
      <x:c r="Z82" s="1"/>
      <x:c r="AA82" s="1"/>
      <x:c r="AB82" s="1"/>
      <x:c r="AC82" s="1"/>
      <x:c r="AD82" s="1"/>
    </x:row>
    <x:row r="83">
      <x:c r="A83" s="35"/>
      <x:c r="B83" s="35"/>
      <x:c r="C83" s="95" t="str">
        <x:f>IF(B83="","",IFERROR(INDEX('المرشحون'!$B$11:$B$60,MATCH(B83,'المرشحون'!$A$11:$A$60,0)),""))</x:f>
      </x:c>
      <x:c r="D83" s="95" t="str">
        <x:f>IF(B83="","",IFERROR(INDEX('المرشحون'!$C$11:$C$60,MATCH(B83,'المرشحون'!$A$11:$A$60,0)),""))</x:f>
      </x:c>
      <x:c r="E83" s="35"/>
      <x:c r="F83" s="37"/>
      <x:c r="G83" s="35"/>
      <x:c r="H83" s="35"/>
      <x:c r="I83" s="35"/>
      <x:c r="J83" s="103"/>
      <x:c r="K83" s="35"/>
      <x:c r="L83" s="95" t="str">
        <x:f>IF(A83="","",IF(OR(B83="",C83="",E83="",F83="",G83="",H83=""),"خطأ",IF(AND(H83="مكتملة",OR(I83="",J83="")),"النتيجة مطلوبة",IF(AND(H83="مجدولة",F83&lt;'الإعداد'!$D$11),"متأخر","جاهز"))))</x:f>
      </x:c>
      <x:c r="M83" s="2"/>
      <x:c r="N83" s="2"/>
      <x:c r="O83" s="2"/>
      <x:c r="P83" s="2"/>
      <x:c r="Q83" s="2"/>
      <x:c r="R83" s="2"/>
      <x:c r="S83" s="2"/>
      <x:c r="T83" s="2"/>
      <x:c r="U83" s="1"/>
      <x:c r="V83" s="1"/>
      <x:c r="W83" s="1"/>
      <x:c r="X83" s="1"/>
      <x:c r="Y83" s="1"/>
      <x:c r="Z83" s="1"/>
      <x:c r="AA83" s="1"/>
      <x:c r="AB83" s="1"/>
      <x:c r="AC83" s="1"/>
      <x:c r="AD83" s="1"/>
    </x:row>
    <x:row r="84">
      <x:c r="A84" s="35"/>
      <x:c r="B84" s="35"/>
      <x:c r="C84" s="95" t="str">
        <x:f>IF(B84="","",IFERROR(INDEX('المرشحون'!$B$11:$B$60,MATCH(B84,'المرشحون'!$A$11:$A$60,0)),""))</x:f>
      </x:c>
      <x:c r="D84" s="95" t="str">
        <x:f>IF(B84="","",IFERROR(INDEX('المرشحون'!$C$11:$C$60,MATCH(B84,'المرشحون'!$A$11:$A$60,0)),""))</x:f>
      </x:c>
      <x:c r="E84" s="35"/>
      <x:c r="F84" s="37"/>
      <x:c r="G84" s="35"/>
      <x:c r="H84" s="35"/>
      <x:c r="I84" s="35"/>
      <x:c r="J84" s="103"/>
      <x:c r="K84" s="35"/>
      <x:c r="L84" s="95" t="str">
        <x:f>IF(A84="","",IF(OR(B84="",C84="",E84="",F84="",G84="",H84=""),"خطأ",IF(AND(H84="مكتملة",OR(I84="",J84="")),"النتيجة مطلوبة",IF(AND(H84="مجدولة",F84&lt;'الإعداد'!$D$11),"متأخر","جاهز"))))</x:f>
      </x:c>
      <x:c r="M84" s="2"/>
      <x:c r="N84" s="2"/>
      <x:c r="O84" s="2"/>
      <x:c r="P84" s="2"/>
      <x:c r="Q84" s="2"/>
      <x:c r="R84" s="2"/>
      <x:c r="S84" s="2"/>
      <x:c r="T84" s="2"/>
      <x:c r="U84" s="1"/>
      <x:c r="V84" s="1"/>
      <x:c r="W84" s="1"/>
      <x:c r="X84" s="1"/>
      <x:c r="Y84" s="1"/>
      <x:c r="Z84" s="1"/>
      <x:c r="AA84" s="1"/>
      <x:c r="AB84" s="1"/>
      <x:c r="AC84" s="1"/>
      <x:c r="AD84" s="1"/>
    </x:row>
    <x:row r="85">
      <x:c r="A85" s="35"/>
      <x:c r="B85" s="35"/>
      <x:c r="C85" s="95" t="str">
        <x:f>IF(B85="","",IFERROR(INDEX('المرشحون'!$B$11:$B$60,MATCH(B85,'المرشحون'!$A$11:$A$60,0)),""))</x:f>
      </x:c>
      <x:c r="D85" s="95" t="str">
        <x:f>IF(B85="","",IFERROR(INDEX('المرشحون'!$C$11:$C$60,MATCH(B85,'المرشحون'!$A$11:$A$60,0)),""))</x:f>
      </x:c>
      <x:c r="E85" s="35"/>
      <x:c r="F85" s="37"/>
      <x:c r="G85" s="35"/>
      <x:c r="H85" s="35"/>
      <x:c r="I85" s="35"/>
      <x:c r="J85" s="103"/>
      <x:c r="K85" s="35"/>
      <x:c r="L85" s="95" t="str">
        <x:f>IF(A85="","",IF(OR(B85="",C85="",E85="",F85="",G85="",H85=""),"خطأ",IF(AND(H85="مكتملة",OR(I85="",J85="")),"النتيجة مطلوبة",IF(AND(H85="مجدولة",F85&lt;'الإعداد'!$D$11),"متأخر","جاهز"))))</x:f>
      </x:c>
      <x:c r="M85" s="2"/>
      <x:c r="N85" s="2"/>
      <x:c r="O85" s="2"/>
      <x:c r="P85" s="2"/>
      <x:c r="Q85" s="2"/>
      <x:c r="R85" s="2"/>
      <x:c r="S85" s="2"/>
      <x:c r="T85" s="2"/>
      <x:c r="U85" s="1"/>
      <x:c r="V85" s="1"/>
      <x:c r="W85" s="1"/>
      <x:c r="X85" s="1"/>
      <x:c r="Y85" s="1"/>
      <x:c r="Z85" s="1"/>
      <x:c r="AA85" s="1"/>
      <x:c r="AB85" s="1"/>
      <x:c r="AC85" s="1"/>
      <x:c r="AD85" s="1"/>
    </x:row>
    <x:row r="86">
      <x:c r="A86" s="35"/>
      <x:c r="B86" s="35"/>
      <x:c r="C86" s="95" t="str">
        <x:f>IF(B86="","",IFERROR(INDEX('المرشحون'!$B$11:$B$60,MATCH(B86,'المرشحون'!$A$11:$A$60,0)),""))</x:f>
      </x:c>
      <x:c r="D86" s="95" t="str">
        <x:f>IF(B86="","",IFERROR(INDEX('المرشحون'!$C$11:$C$60,MATCH(B86,'المرشحون'!$A$11:$A$60,0)),""))</x:f>
      </x:c>
      <x:c r="E86" s="35"/>
      <x:c r="F86" s="37"/>
      <x:c r="G86" s="35"/>
      <x:c r="H86" s="35"/>
      <x:c r="I86" s="35"/>
      <x:c r="J86" s="103"/>
      <x:c r="K86" s="35"/>
      <x:c r="L86" s="95" t="str">
        <x:f>IF(A86="","",IF(OR(B86="",C86="",E86="",F86="",G86="",H86=""),"خطأ",IF(AND(H86="مكتملة",OR(I86="",J86="")),"النتيجة مطلوبة",IF(AND(H86="مجدولة",F86&lt;'الإعداد'!$D$11),"متأخر","جاهز"))))</x:f>
      </x:c>
      <x:c r="M86" s="2"/>
      <x:c r="N86" s="2"/>
      <x:c r="O86" s="2"/>
      <x:c r="P86" s="2"/>
      <x:c r="Q86" s="2"/>
      <x:c r="R86" s="2"/>
      <x:c r="S86" s="2"/>
      <x:c r="T86" s="2"/>
      <x:c r="U86" s="1"/>
      <x:c r="V86" s="1"/>
      <x:c r="W86" s="1"/>
      <x:c r="X86" s="1"/>
      <x:c r="Y86" s="1"/>
      <x:c r="Z86" s="1"/>
      <x:c r="AA86" s="1"/>
      <x:c r="AB86" s="1"/>
      <x:c r="AC86" s="1"/>
      <x:c r="AD86" s="1"/>
    </x:row>
    <x:row r="87">
      <x:c r="A87" s="35"/>
      <x:c r="B87" s="35"/>
      <x:c r="C87" s="95" t="str">
        <x:f>IF(B87="","",IFERROR(INDEX('المرشحون'!$B$11:$B$60,MATCH(B87,'المرشحون'!$A$11:$A$60,0)),""))</x:f>
      </x:c>
      <x:c r="D87" s="95" t="str">
        <x:f>IF(B87="","",IFERROR(INDEX('المرشحون'!$C$11:$C$60,MATCH(B87,'المرشحون'!$A$11:$A$60,0)),""))</x:f>
      </x:c>
      <x:c r="E87" s="35"/>
      <x:c r="F87" s="37"/>
      <x:c r="G87" s="35"/>
      <x:c r="H87" s="35"/>
      <x:c r="I87" s="35"/>
      <x:c r="J87" s="103"/>
      <x:c r="K87" s="35"/>
      <x:c r="L87" s="95" t="str">
        <x:f>IF(A87="","",IF(OR(B87="",C87="",E87="",F87="",G87="",H87=""),"خطأ",IF(AND(H87="مكتملة",OR(I87="",J87="")),"النتيجة مطلوبة",IF(AND(H87="مجدولة",F87&lt;'الإعداد'!$D$11),"متأخر","جاهز"))))</x:f>
      </x:c>
      <x:c r="M87" s="2"/>
      <x:c r="N87" s="2"/>
      <x:c r="O87" s="2"/>
      <x:c r="P87" s="2"/>
      <x:c r="Q87" s="2"/>
      <x:c r="R87" s="2"/>
      <x:c r="S87" s="2"/>
      <x:c r="T87" s="2"/>
      <x:c r="U87" s="1"/>
      <x:c r="V87" s="1"/>
      <x:c r="W87" s="1"/>
      <x:c r="X87" s="1"/>
      <x:c r="Y87" s="1"/>
      <x:c r="Z87" s="1"/>
      <x:c r="AA87" s="1"/>
      <x:c r="AB87" s="1"/>
      <x:c r="AC87" s="1"/>
      <x:c r="AD87" s="1"/>
    </x:row>
    <x:row r="88">
      <x:c r="A88" s="35"/>
      <x:c r="B88" s="35"/>
      <x:c r="C88" s="95" t="str">
        <x:f>IF(B88="","",IFERROR(INDEX('المرشحون'!$B$11:$B$60,MATCH(B88,'المرشحون'!$A$11:$A$60,0)),""))</x:f>
      </x:c>
      <x:c r="D88" s="95" t="str">
        <x:f>IF(B88="","",IFERROR(INDEX('المرشحون'!$C$11:$C$60,MATCH(B88,'المرشحون'!$A$11:$A$60,0)),""))</x:f>
      </x:c>
      <x:c r="E88" s="35"/>
      <x:c r="F88" s="37"/>
      <x:c r="G88" s="35"/>
      <x:c r="H88" s="35"/>
      <x:c r="I88" s="35"/>
      <x:c r="J88" s="103"/>
      <x:c r="K88" s="35"/>
      <x:c r="L88" s="95" t="str">
        <x:f>IF(A88="","",IF(OR(B88="",C88="",E88="",F88="",G88="",H88=""),"خطأ",IF(AND(H88="مكتملة",OR(I88="",J88="")),"النتيجة مطلوبة",IF(AND(H88="مجدولة",F88&lt;'الإعداد'!$D$11),"متأخر","جاهز"))))</x:f>
      </x:c>
      <x:c r="M88" s="2"/>
      <x:c r="N88" s="2"/>
      <x:c r="O88" s="2"/>
      <x:c r="P88" s="2"/>
      <x:c r="Q88" s="2"/>
      <x:c r="R88" s="2"/>
      <x:c r="S88" s="2"/>
      <x:c r="T88" s="2"/>
      <x:c r="U88" s="1"/>
      <x:c r="V88" s="1"/>
      <x:c r="W88" s="1"/>
      <x:c r="X88" s="1"/>
      <x:c r="Y88" s="1"/>
      <x:c r="Z88" s="1"/>
      <x:c r="AA88" s="1"/>
      <x:c r="AB88" s="1"/>
      <x:c r="AC88" s="1"/>
      <x:c r="AD88" s="1"/>
    </x:row>
    <x:row r="89">
      <x:c r="A89" s="35"/>
      <x:c r="B89" s="35"/>
      <x:c r="C89" s="95" t="str">
        <x:f>IF(B89="","",IFERROR(INDEX('المرشحون'!$B$11:$B$60,MATCH(B89,'المرشحون'!$A$11:$A$60,0)),""))</x:f>
      </x:c>
      <x:c r="D89" s="95" t="str">
        <x:f>IF(B89="","",IFERROR(INDEX('المرشحون'!$C$11:$C$60,MATCH(B89,'المرشحون'!$A$11:$A$60,0)),""))</x:f>
      </x:c>
      <x:c r="E89" s="35"/>
      <x:c r="F89" s="37"/>
      <x:c r="G89" s="35"/>
      <x:c r="H89" s="35"/>
      <x:c r="I89" s="35"/>
      <x:c r="J89" s="103"/>
      <x:c r="K89" s="35"/>
      <x:c r="L89" s="95" t="str">
        <x:f>IF(A89="","",IF(OR(B89="",C89="",E89="",F89="",G89="",H89=""),"خطأ",IF(AND(H89="مكتملة",OR(I89="",J89="")),"النتيجة مطلوبة",IF(AND(H89="مجدولة",F89&lt;'الإعداد'!$D$11),"متأخر","جاهز"))))</x:f>
      </x:c>
      <x:c r="M89" s="2"/>
      <x:c r="N89" s="2"/>
      <x:c r="O89" s="2"/>
      <x:c r="P89" s="2"/>
      <x:c r="Q89" s="2"/>
      <x:c r="R89" s="2"/>
      <x:c r="S89" s="2"/>
      <x:c r="T89" s="2"/>
      <x:c r="U89" s="1"/>
      <x:c r="V89" s="1"/>
      <x:c r="W89" s="1"/>
      <x:c r="X89" s="1"/>
      <x:c r="Y89" s="1"/>
      <x:c r="Z89" s="1"/>
      <x:c r="AA89" s="1"/>
      <x:c r="AB89" s="1"/>
      <x:c r="AC89" s="1"/>
      <x:c r="AD89" s="1"/>
    </x:row>
    <x:row r="90">
      <x:c r="A90" s="36"/>
      <x:c r="B90" s="36"/>
      <x:c r="C90" s="96" t="str">
        <x:f>IF(B90="","",IFERROR(INDEX('المرشحون'!$B$11:$B$60,MATCH(B90,'المرشحون'!$A$11:$A$60,0)),""))</x:f>
      </x:c>
      <x:c r="D90" s="96" t="str">
        <x:f>IF(B90="","",IFERROR(INDEX('المرشحون'!$C$11:$C$60,MATCH(B90,'المرشحون'!$A$11:$A$60,0)),""))</x:f>
      </x:c>
      <x:c r="E90" s="36"/>
      <x:c r="F90" s="52"/>
      <x:c r="G90" s="36"/>
      <x:c r="H90" s="36"/>
      <x:c r="I90" s="36"/>
      <x:c r="J90" s="104"/>
      <x:c r="K90" s="36"/>
      <x:c r="L90" s="96" t="str">
        <x:f>IF(A90="","",IF(OR(B90="",C90="",E90="",F90="",G90="",H90=""),"خطأ",IF(AND(H90="مكتملة",OR(I90="",J90="")),"النتيجة مطلوبة",IF(AND(H90="مجدولة",F90&lt;'الإعداد'!$D$11),"متأخر","جاهز"))))</x:f>
      </x:c>
      <x:c r="M90" s="2"/>
      <x:c r="N90" s="2"/>
      <x:c r="O90" s="2"/>
      <x:c r="P90" s="2"/>
      <x:c r="Q90" s="2"/>
      <x:c r="R90" s="2"/>
      <x:c r="S90" s="2"/>
      <x:c r="T90" s="2"/>
      <x:c r="U90" s="1"/>
      <x:c r="V90" s="1"/>
      <x:c r="W90" s="1"/>
      <x:c r="X90" s="1"/>
      <x:c r="Y90" s="1"/>
      <x:c r="Z90" s="1"/>
      <x:c r="AA90" s="1"/>
      <x:c r="AB90" s="1"/>
      <x:c r="AC90" s="1"/>
      <x:c r="AD90" s="1"/>
    </x:row>
    <x:row r="9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  <x:c r="R91" s="2"/>
      <x:c r="S91" s="2"/>
      <x:c r="T91" s="2"/>
      <x:c r="U91" s="1"/>
      <x:c r="V91" s="1"/>
      <x:c r="W91" s="1"/>
      <x:c r="X91" s="1"/>
      <x:c r="Y91" s="1"/>
      <x:c r="Z91" s="1"/>
      <x:c r="AA91" s="1"/>
      <x:c r="AB91" s="1"/>
      <x:c r="AC91" s="1"/>
      <x:c r="AD91" s="1"/>
    </x:row>
    <x:row r="92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  <x:c r="R92" s="2"/>
      <x:c r="S92" s="2"/>
      <x:c r="T92" s="2"/>
      <x:c r="U92" s="1"/>
      <x:c r="V92" s="1"/>
      <x:c r="W92" s="1"/>
      <x:c r="X92" s="1"/>
      <x:c r="Y92" s="1"/>
      <x:c r="Z92" s="1"/>
      <x:c r="AA92" s="1"/>
      <x:c r="AB92" s="1"/>
      <x:c r="AC92" s="1"/>
      <x:c r="AD92" s="1"/>
    </x:row>
    <x:row r="93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  <x:c r="R93" s="2"/>
      <x:c r="S93" s="2"/>
      <x:c r="T93" s="2"/>
      <x:c r="U93" s="1"/>
      <x:c r="V93" s="1"/>
      <x:c r="W93" s="1"/>
      <x:c r="X93" s="1"/>
      <x:c r="Y93" s="1"/>
      <x:c r="Z93" s="1"/>
      <x:c r="AA93" s="1"/>
      <x:c r="AB93" s="1"/>
      <x:c r="AC93" s="1"/>
      <x:c r="AD93" s="1"/>
    </x:row>
    <x:row r="94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  <x:c r="R94" s="2"/>
      <x:c r="S94" s="2"/>
      <x:c r="T94" s="2"/>
      <x:c r="U94" s="1"/>
      <x:c r="V94" s="1"/>
      <x:c r="W94" s="1"/>
      <x:c r="X94" s="1"/>
      <x:c r="Y94" s="1"/>
      <x:c r="Z94" s="1"/>
      <x:c r="AA94" s="1"/>
      <x:c r="AB94" s="1"/>
      <x:c r="AC94" s="1"/>
      <x:c r="AD94" s="1"/>
    </x:row>
    <x:row r="95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  <x:c r="R95" s="2"/>
      <x:c r="S95" s="2"/>
      <x:c r="T95" s="2"/>
      <x:c r="U95" s="1"/>
      <x:c r="V95" s="1"/>
      <x:c r="W95" s="1"/>
      <x:c r="X95" s="1"/>
      <x:c r="Y95" s="1"/>
      <x:c r="Z95" s="1"/>
      <x:c r="AA95" s="1"/>
      <x:c r="AB95" s="1"/>
      <x:c r="AC95" s="1"/>
      <x:c r="AD95" s="1"/>
    </x:row>
    <x:row r="96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  <x:c r="R96" s="2"/>
      <x:c r="S96" s="2"/>
      <x:c r="T96" s="2"/>
      <x:c r="U96" s="1"/>
      <x:c r="V96" s="1"/>
      <x:c r="W96" s="1"/>
      <x:c r="X96" s="1"/>
      <x:c r="Y96" s="1"/>
      <x:c r="Z96" s="1"/>
      <x:c r="AA96" s="1"/>
      <x:c r="AB96" s="1"/>
      <x:c r="AC96" s="1"/>
      <x:c r="AD96" s="1"/>
    </x:row>
    <x:row r="97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  <x:c r="R97" s="2"/>
      <x:c r="S97" s="2"/>
      <x:c r="T97" s="2"/>
      <x:c r="U97" s="1"/>
      <x:c r="V97" s="1"/>
      <x:c r="W97" s="1"/>
      <x:c r="X97" s="1"/>
      <x:c r="Y97" s="1"/>
      <x:c r="Z97" s="1"/>
      <x:c r="AA97" s="1"/>
      <x:c r="AB97" s="1"/>
      <x:c r="AC97" s="1"/>
      <x:c r="AD97" s="1"/>
    </x:row>
    <x:row r="98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  <x:c r="R98" s="2"/>
      <x:c r="S98" s="2"/>
      <x:c r="T98" s="2"/>
      <x:c r="U98" s="1"/>
      <x:c r="V98" s="1"/>
      <x:c r="W98" s="1"/>
      <x:c r="X98" s="1"/>
      <x:c r="Y98" s="1"/>
      <x:c r="Z98" s="1"/>
      <x:c r="AA98" s="1"/>
      <x:c r="AB98" s="1"/>
      <x:c r="AC98" s="1"/>
      <x:c r="AD98" s="1"/>
    </x:row>
    <x:row r="99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  <x:c r="R99" s="2"/>
      <x:c r="S99" s="2"/>
      <x:c r="T99" s="2"/>
      <x:c r="U99" s="1"/>
      <x:c r="V99" s="1"/>
      <x:c r="W99" s="1"/>
      <x:c r="X99" s="1"/>
      <x:c r="Y99" s="1"/>
      <x:c r="Z99" s="1"/>
      <x:c r="AA99" s="1"/>
      <x:c r="AB99" s="1"/>
      <x:c r="AC99" s="1"/>
      <x:c r="AD99" s="1"/>
    </x:row>
    <x:row r="100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  <x:c r="R100" s="2"/>
      <x:c r="S100" s="2"/>
      <x:c r="T100" s="2"/>
      <x:c r="U100" s="1"/>
      <x:c r="V100" s="1"/>
      <x:c r="W100" s="1"/>
      <x:c r="X100" s="1"/>
      <x:c r="Y100" s="1"/>
      <x:c r="Z100" s="1"/>
      <x:c r="AA100" s="1"/>
      <x:c r="AB100" s="1"/>
      <x:c r="AC100" s="1"/>
      <x:c r="AD100" s="1"/>
    </x:row>
    <x:row r="10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  <x:c r="R101" s="2"/>
      <x:c r="S101" s="2"/>
      <x:c r="T101" s="2"/>
      <x:c r="U101" s="1"/>
      <x:c r="V101" s="1"/>
      <x:c r="W101" s="1"/>
      <x:c r="X101" s="1"/>
      <x:c r="Y101" s="1"/>
      <x:c r="Z101" s="1"/>
      <x:c r="AA101" s="1"/>
      <x:c r="AB101" s="1"/>
      <x:c r="AC101" s="1"/>
      <x:c r="AD101" s="1"/>
    </x:row>
    <x:row r="102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  <x:c r="R102" s="2"/>
      <x:c r="S102" s="2"/>
      <x:c r="T102" s="2"/>
      <x:c r="U102" s="1"/>
      <x:c r="V102" s="1"/>
      <x:c r="W102" s="1"/>
      <x:c r="X102" s="1"/>
      <x:c r="Y102" s="1"/>
      <x:c r="Z102" s="1"/>
      <x:c r="AA102" s="1"/>
      <x:c r="AB102" s="1"/>
      <x:c r="AC102" s="1"/>
      <x:c r="AD102" s="1"/>
    </x:row>
    <x:row r="103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  <x:c r="R103" s="2"/>
      <x:c r="S103" s="2"/>
      <x:c r="T103" s="2"/>
      <x:c r="U103" s="1"/>
      <x:c r="V103" s="1"/>
      <x:c r="W103" s="1"/>
      <x:c r="X103" s="1"/>
      <x:c r="Y103" s="1"/>
      <x:c r="Z103" s="1"/>
      <x:c r="AA103" s="1"/>
      <x:c r="AB103" s="1"/>
      <x:c r="AC103" s="1"/>
      <x:c r="AD103" s="1"/>
    </x:row>
    <x:row r="104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  <x:c r="R104" s="2"/>
      <x:c r="S104" s="2"/>
      <x:c r="T104" s="2"/>
      <x:c r="U104" s="1"/>
      <x:c r="V104" s="1"/>
      <x:c r="W104" s="1"/>
      <x:c r="X104" s="1"/>
      <x:c r="Y104" s="1"/>
      <x:c r="Z104" s="1"/>
      <x:c r="AA104" s="1"/>
      <x:c r="AB104" s="1"/>
      <x:c r="AC104" s="1"/>
      <x:c r="AD104" s="1"/>
    </x:row>
    <x:row r="105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  <x:c r="R105" s="2"/>
      <x:c r="S105" s="2"/>
      <x:c r="T105" s="2"/>
      <x:c r="U105" s="1"/>
      <x:c r="V105" s="1"/>
      <x:c r="W105" s="1"/>
      <x:c r="X105" s="1"/>
      <x:c r="Y105" s="1"/>
      <x:c r="Z105" s="1"/>
      <x:c r="AA105" s="1"/>
      <x:c r="AB105" s="1"/>
      <x:c r="AC105" s="1"/>
      <x:c r="AD105" s="1"/>
    </x:row>
    <x:row r="106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  <x:c r="R106" s="2"/>
      <x:c r="S106" s="2"/>
      <x:c r="T106" s="2"/>
      <x:c r="U106" s="1"/>
      <x:c r="V106" s="1"/>
      <x:c r="W106" s="1"/>
      <x:c r="X106" s="1"/>
      <x:c r="Y106" s="1"/>
      <x:c r="Z106" s="1"/>
      <x:c r="AA106" s="1"/>
      <x:c r="AB106" s="1"/>
      <x:c r="AC106" s="1"/>
      <x:c r="AD106" s="1"/>
    </x:row>
    <x:row r="107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  <x:c r="R107" s="2"/>
      <x:c r="S107" s="2"/>
      <x:c r="T107" s="2"/>
      <x:c r="U107" s="1"/>
      <x:c r="V107" s="1"/>
      <x:c r="W107" s="1"/>
      <x:c r="X107" s="1"/>
      <x:c r="Y107" s="1"/>
      <x:c r="Z107" s="1"/>
      <x:c r="AA107" s="1"/>
      <x:c r="AB107" s="1"/>
      <x:c r="AC107" s="1"/>
      <x:c r="AD107" s="1"/>
    </x:row>
    <x:row r="108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  <x:c r="R108" s="2"/>
      <x:c r="S108" s="2"/>
      <x:c r="T108" s="2"/>
      <x:c r="U108" s="1"/>
      <x:c r="V108" s="1"/>
      <x:c r="W108" s="1"/>
      <x:c r="X108" s="1"/>
      <x:c r="Y108" s="1"/>
      <x:c r="Z108" s="1"/>
      <x:c r="AA108" s="1"/>
      <x:c r="AB108" s="1"/>
      <x:c r="AC108" s="1"/>
      <x:c r="AD108" s="1"/>
    </x:row>
    <x:row r="109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  <x:c r="R109" s="2"/>
      <x:c r="S109" s="2"/>
      <x:c r="T109" s="2"/>
      <x:c r="U109" s="1"/>
      <x:c r="V109" s="1"/>
      <x:c r="W109" s="1"/>
      <x:c r="X109" s="1"/>
      <x:c r="Y109" s="1"/>
      <x:c r="Z109" s="1"/>
      <x:c r="AA109" s="1"/>
      <x:c r="AB109" s="1"/>
      <x:c r="AC109" s="1"/>
      <x:c r="AD109" s="1"/>
    </x:row>
    <x:row r="110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  <x:c r="R110" s="2"/>
      <x:c r="S110" s="2"/>
      <x:c r="T110" s="2"/>
      <x:c r="U110" s="1"/>
      <x:c r="V110" s="1"/>
      <x:c r="W110" s="1"/>
      <x:c r="X110" s="1"/>
      <x:c r="Y110" s="1"/>
      <x:c r="Z110" s="1"/>
      <x:c r="AA110" s="1"/>
      <x:c r="AB110" s="1"/>
      <x:c r="AC110" s="1"/>
      <x:c r="AD110" s="1"/>
    </x:row>
    <x:row r="11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  <x:c r="R111" s="2"/>
      <x:c r="S111" s="2"/>
      <x:c r="T111" s="2"/>
      <x:c r="U111" s="1"/>
      <x:c r="V111" s="1"/>
      <x:c r="W111" s="1"/>
      <x:c r="X111" s="1"/>
      <x:c r="Y111" s="1"/>
      <x:c r="Z111" s="1"/>
      <x:c r="AA111" s="1"/>
      <x:c r="AB111" s="1"/>
      <x:c r="AC111" s="1"/>
      <x:c r="AD111" s="1"/>
    </x:row>
    <x:row r="112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  <x:c r="R112" s="2"/>
      <x:c r="S112" s="2"/>
      <x:c r="T112" s="2"/>
      <x:c r="U112" s="1"/>
      <x:c r="V112" s="1"/>
      <x:c r="W112" s="1"/>
      <x:c r="X112" s="1"/>
      <x:c r="Y112" s="1"/>
      <x:c r="Z112" s="1"/>
      <x:c r="AA112" s="1"/>
      <x:c r="AB112" s="1"/>
      <x:c r="AC112" s="1"/>
      <x:c r="AD112" s="1"/>
    </x:row>
    <x:row r="113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  <x:c r="R113" s="2"/>
      <x:c r="S113" s="2"/>
      <x:c r="T113" s="2"/>
      <x:c r="U113" s="1"/>
      <x:c r="V113" s="1"/>
      <x:c r="W113" s="1"/>
      <x:c r="X113" s="1"/>
      <x:c r="Y113" s="1"/>
      <x:c r="Z113" s="1"/>
      <x:c r="AA113" s="1"/>
      <x:c r="AB113" s="1"/>
      <x:c r="AC113" s="1"/>
      <x:c r="AD113" s="1"/>
    </x:row>
    <x:row r="114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  <x:c r="R114" s="2"/>
      <x:c r="S114" s="2"/>
      <x:c r="T114" s="2"/>
      <x:c r="U114" s="1"/>
      <x:c r="V114" s="1"/>
      <x:c r="W114" s="1"/>
      <x:c r="X114" s="1"/>
      <x:c r="Y114" s="1"/>
      <x:c r="Z114" s="1"/>
      <x:c r="AA114" s="1"/>
      <x:c r="AB114" s="1"/>
      <x:c r="AC114" s="1"/>
      <x:c r="AD114" s="1"/>
    </x:row>
    <x:row r="115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  <x:c r="R115" s="2"/>
      <x:c r="S115" s="2"/>
      <x:c r="T115" s="2"/>
      <x:c r="U115" s="1"/>
      <x:c r="V115" s="1"/>
      <x:c r="W115" s="1"/>
      <x:c r="X115" s="1"/>
      <x:c r="Y115" s="1"/>
      <x:c r="Z115" s="1"/>
      <x:c r="AA115" s="1"/>
      <x:c r="AB115" s="1"/>
      <x:c r="AC115" s="1"/>
      <x:c r="AD115" s="1"/>
    </x:row>
    <x:row r="116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  <x:c r="R116" s="2"/>
      <x:c r="S116" s="2"/>
      <x:c r="T116" s="2"/>
      <x:c r="U116" s="1"/>
      <x:c r="V116" s="1"/>
      <x:c r="W116" s="1"/>
      <x:c r="X116" s="1"/>
      <x:c r="Y116" s="1"/>
      <x:c r="Z116" s="1"/>
      <x:c r="AA116" s="1"/>
      <x:c r="AB116" s="1"/>
      <x:c r="AC116" s="1"/>
      <x:c r="AD116" s="1"/>
    </x:row>
    <x:row r="117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  <x:c r="R117" s="2"/>
      <x:c r="S117" s="2"/>
      <x:c r="T117" s="2"/>
      <x:c r="U117" s="1"/>
      <x:c r="V117" s="1"/>
      <x:c r="W117" s="1"/>
      <x:c r="X117" s="1"/>
      <x:c r="Y117" s="1"/>
      <x:c r="Z117" s="1"/>
      <x:c r="AA117" s="1"/>
      <x:c r="AB117" s="1"/>
      <x:c r="AC117" s="1"/>
      <x:c r="AD117" s="1"/>
    </x:row>
    <x:row r="118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  <x:c r="R118" s="2"/>
      <x:c r="S118" s="2"/>
      <x:c r="T118" s="2"/>
      <x:c r="U118" s="1"/>
      <x:c r="V118" s="1"/>
      <x:c r="W118" s="1"/>
      <x:c r="X118" s="1"/>
      <x:c r="Y118" s="1"/>
      <x:c r="Z118" s="1"/>
      <x:c r="AA118" s="1"/>
      <x:c r="AB118" s="1"/>
      <x:c r="AC118" s="1"/>
      <x:c r="AD118" s="1"/>
    </x:row>
    <x:row r="119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  <x:c r="R119" s="2"/>
      <x:c r="S119" s="2"/>
      <x:c r="T119" s="2"/>
      <x:c r="U119" s="1"/>
      <x:c r="V119" s="1"/>
      <x:c r="W119" s="1"/>
      <x:c r="X119" s="1"/>
      <x:c r="Y119" s="1"/>
      <x:c r="Z119" s="1"/>
      <x:c r="AA119" s="1"/>
      <x:c r="AB119" s="1"/>
      <x:c r="AC119" s="1"/>
      <x:c r="AD119" s="1"/>
    </x:row>
    <x:row r="120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  <x:c r="R120" s="2"/>
      <x:c r="S120" s="2"/>
      <x:c r="T120" s="2"/>
      <x:c r="U120" s="1"/>
      <x:c r="V120" s="1"/>
      <x:c r="W120" s="1"/>
      <x:c r="X120" s="1"/>
      <x:c r="Y120" s="1"/>
      <x:c r="Z120" s="1"/>
      <x:c r="AA120" s="1"/>
      <x:c r="AB120" s="1"/>
      <x:c r="AC120" s="1"/>
      <x:c r="AD120" s="1"/>
    </x:row>
  </x:sheetData>
  <x:mergeCells>
    <x:mergeCell ref="A2:B2"/>
    <x:mergeCell ref="C2:D2"/>
    <x:mergeCell ref="E2:F2"/>
    <x:mergeCell ref="G2:H2"/>
    <x:mergeCell ref="I2:J2"/>
    <x:mergeCell ref="K2:L2"/>
    <x:mergeCell ref="M2:N2"/>
    <x:mergeCell ref="O2:Q2"/>
    <x:mergeCell ref="R2:T2"/>
    <x:mergeCell ref="A4:T4"/>
    <x:mergeCell ref="A6:T6"/>
    <x:mergeCell ref="A7:T7"/>
  </x:mergeCells>
  <x:conditionalFormatting sqref="L11:L90">
    <x:cfRule type="cellIs" dxfId="3" priority="1" operator="equal">
      <x:formula>"النتيجة مطلوبة"</x:formula>
    </x:cfRule>
    <x:cfRule type="cellIs" dxfId="4" priority="2" operator="equal">
      <x:formula>"متأخر"</x:formula>
    </x:cfRule>
    <x:cfRule type="cellIs" dxfId="5" priority="3" operator="equal">
      <x:formula>"خطأ"</x:formula>
    </x:cfRule>
  </x:conditionalFormatting>
  <x:dataValidations count="5">
    <x:dataValidation type="list" sqref="B11:B90">
      <x:formula1>$AA$11:$AA$60</x:formula1>
    </x:dataValidation>
    <x:dataValidation type="list" sqref="E11:E90">
      <x:formula1>$AB$11:$AB$14</x:formula1>
    </x:dataValidation>
    <x:dataValidation type="list" sqref="H11:H90">
      <x:formula1>$AC$11:$AC$14</x:formula1>
    </x:dataValidation>
    <x:dataValidation type="list" sqref="I11:I90">
      <x:formula1>$AD$11:$AD$14</x:formula1>
    </x:dataValidation>
    <x:dataValidation type="decimal" operator="between" sqref="J11:J90">
      <x:formula1>0</x:formula1>
      <x:formula2>100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6753f66f4ef943bb"/>
  </x:tableParts>
</x:worksheet>
</file>

<file path=xl/worksheets/sheet5.xml><?xml version="1.0" encoding="utf-8"?>
<x:worksheet xmlns:x="http://schemas.openxmlformats.org/spreadsheetml/2006/main">
  <x:sheetViews>
    <x:sheetView showGridLines="0" workbookViewId="0" rightToLeft="1">
      <x:pane ySplit="10" topLeftCell="A11" activePane="bottomLeft" state="frozen"/>
    </x:sheetView>
  </x:sheetViews>
  <x:sheetFormatPr defaultRowHeight="15"/>
  <x:cols>
    <x:col min="1" max="1" width="13" hidden="0" customWidth="1"/>
    <x:col min="2" max="2" width="22" hidden="0" customWidth="1"/>
    <x:col min="3" max="3" width="25" hidden="0" customWidth="1"/>
    <x:col min="4" max="4" width="16" hidden="0" customWidth="1"/>
    <x:col min="5" max="5" width="19" hidden="0" customWidth="1"/>
    <x:col min="6" max="6" width="17" hidden="0" customWidth="1"/>
    <x:col min="7" max="7" width="15" hidden="0" customWidth="1"/>
    <x:col min="8" max="8" width="14" hidden="0" customWidth="1"/>
    <x:col min="9" max="9" width="16" hidden="0" customWidth="1"/>
    <x:col min="10" max="10" width="18" hidden="0" customWidth="1"/>
    <x:col min="27" max="27" width="2" hidden="1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1"/>
      <x:c r="V1" s="1"/>
      <x:c r="W1" s="1"/>
      <x:c r="X1" s="1"/>
      <x:c r="Y1" s="1"/>
      <x:c r="Z1" s="1"/>
      <x:c r="AA1" s="1"/>
      <x:c r="AB1" s="1"/>
      <x:c r="AC1" s="1"/>
      <x:c r="AD1" s="1"/>
    </x:row>
    <x:row r="2" ht="24" customHeight="1">
      <x:c r="A2" s="10" t="str">
        <x:v>الرئيسية</x:v>
      </x:c>
      <x:c r="B2" s="10" t="str">
        <x:v>الرئيسية</x:v>
      </x:c>
      <x:c r="C2" s="10" t="str">
        <x:v>الإعداد</x:v>
      </x:c>
      <x:c r="D2" s="10" t="str">
        <x:v>الإعداد</x:v>
      </x:c>
      <x:c r="E2" s="10" t="str">
        <x:v>المرشحون</x:v>
      </x:c>
      <x:c r="F2" s="10" t="str">
        <x:v>المرشحون</x:v>
      </x:c>
      <x:c r="G2" s="10" t="str">
        <x:v>المقابلات</x:v>
      </x:c>
      <x:c r="H2" s="10" t="str">
        <x:v>المقابلات</x:v>
      </x:c>
      <x:c r="I2" s="6" t="str">
        <x:v>التقييمات</x:v>
      </x:c>
      <x:c r="J2" s="6" t="str">
        <x:v>التقييمات</x:v>
      </x:c>
      <x:c r="K2" s="10" t="str">
        <x:v>العروض</x:v>
      </x:c>
      <x:c r="L2" s="10" t="str">
        <x:v>العروض</x:v>
      </x:c>
      <x:c r="M2" s="10" t="str">
        <x:v>مسار التوظيف</x:v>
      </x:c>
      <x:c r="N2" s="10" t="str">
        <x:v>مسار التوظيف</x:v>
      </x:c>
      <x:c r="O2" s="10" t="str">
        <x:v>لوحة التحكم</x:v>
      </x:c>
      <x:c r="P2" s="10" t="str">
        <x:v>لوحة التحكم</x:v>
      </x:c>
      <x:c r="Q2" s="10" t="str">
        <x:v>لوحة التحكم</x:v>
      </x:c>
      <x:c r="R2" s="10" t="str">
        <x:v>التدقيق</x:v>
      </x:c>
      <x:c r="S2" s="10" t="str">
        <x:v>التدقيق</x:v>
      </x:c>
      <x:c r="T2" s="10" t="str">
        <x:v>التدقيق</x:v>
      </x:c>
      <x:c r="U2" s="1"/>
      <x:c r="V2" s="1"/>
      <x:c r="W2" s="1"/>
      <x:c r="X2" s="1"/>
      <x:c r="Y2" s="1"/>
      <x:c r="Z2" s="1"/>
      <x:c r="AA2" s="1"/>
      <x:c r="AB2" s="1"/>
      <x:c r="AC2" s="1"/>
      <x:c r="AD2" s="1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1"/>
      <x:c r="V3" s="1"/>
      <x:c r="W3" s="1"/>
      <x:c r="X3" s="1"/>
      <x:c r="Y3" s="1"/>
      <x:c r="Z3" s="1"/>
      <x:c r="AA3" s="1"/>
      <x:c r="AB3" s="1"/>
      <x:c r="AC3" s="1"/>
      <x:c r="AD3" s="1"/>
    </x:row>
    <x:row r="4" ht="20" customHeight="1">
      <x:c r="A4" s="11" t="str">
        <x:v>تقييم متسق</x:v>
      </x:c>
      <x:c r="B4" s="11" t="str">
        <x:v>تقييم متسق</x:v>
      </x:c>
      <x:c r="C4" s="11" t="str">
        <x:v>تقييم متسق</x:v>
      </x:c>
      <x:c r="D4" s="11" t="str">
        <x:v>تقييم متسق</x:v>
      </x:c>
      <x:c r="E4" s="11" t="str">
        <x:v>تقييم متسق</x:v>
      </x:c>
      <x:c r="F4" s="11" t="str">
        <x:v>تقييم متسق</x:v>
      </x:c>
      <x:c r="G4" s="11" t="str">
        <x:v>تقييم متسق</x:v>
      </x:c>
      <x:c r="H4" s="11" t="str">
        <x:v>تقييم متسق</x:v>
      </x:c>
      <x:c r="I4" s="11" t="str">
        <x:v>تقييم متسق</x:v>
      </x:c>
      <x:c r="J4" s="11" t="str">
        <x:v>تقييم متسق</x:v>
      </x:c>
      <x:c r="K4" s="11" t="str">
        <x:v>تقييم متسق</x:v>
      </x:c>
      <x:c r="L4" s="11" t="str">
        <x:v>تقييم متسق</x:v>
      </x:c>
      <x:c r="M4" s="11" t="str">
        <x:v>تقييم متسق</x:v>
      </x:c>
      <x:c r="N4" s="11" t="str">
        <x:v>تقييم متسق</x:v>
      </x:c>
      <x:c r="O4" s="11" t="str">
        <x:v>تقييم متسق</x:v>
      </x:c>
      <x:c r="P4" s="11" t="str">
        <x:v>تقييم متسق</x:v>
      </x:c>
      <x:c r="Q4" s="11" t="str">
        <x:v>تقييم متسق</x:v>
      </x:c>
      <x:c r="R4" s="11" t="str">
        <x:v>تقييم متسق</x:v>
      </x:c>
      <x:c r="S4" s="11" t="str">
        <x:v>تقييم متسق</x:v>
      </x:c>
      <x:c r="T4" s="11" t="str">
        <x:v>تقييم متسق</x:v>
      </x:c>
      <x:c r="U4" s="1"/>
      <x:c r="V4" s="1"/>
      <x:c r="W4" s="1"/>
      <x:c r="X4" s="1"/>
      <x:c r="Y4" s="1"/>
      <x:c r="Z4" s="1"/>
      <x:c r="AA4" s="1"/>
      <x:c r="AB4" s="1"/>
      <x:c r="AC4" s="1"/>
      <x:c r="AD4" s="1"/>
    </x:row>
    <x:row r="5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1"/>
      <x:c r="V5" s="1"/>
      <x:c r="W5" s="1"/>
      <x:c r="X5" s="1"/>
      <x:c r="Y5" s="1"/>
      <x:c r="Z5" s="1"/>
      <x:c r="AA5" s="1"/>
      <x:c r="AB5" s="1"/>
      <x:c r="AC5" s="1"/>
      <x:c r="AD5" s="1"/>
    </x:row>
    <x:row r="6" ht="28" customHeight="1">
      <x:c r="A6" s="16" t="str">
        <x:v>تقييمات المرشحين</x:v>
      </x:c>
      <x:c r="B6" s="16" t="str">
        <x:v>تقييمات المرشحين</x:v>
      </x:c>
      <x:c r="C6" s="16" t="str">
        <x:v>تقييمات المرشحين</x:v>
      </x:c>
      <x:c r="D6" s="16" t="str">
        <x:v>تقييمات المرشحين</x:v>
      </x:c>
      <x:c r="E6" s="16" t="str">
        <x:v>تقييمات المرشحين</x:v>
      </x:c>
      <x:c r="F6" s="16" t="str">
        <x:v>تقييمات المرشحين</x:v>
      </x:c>
      <x:c r="G6" s="16" t="str">
        <x:v>تقييمات المرشحين</x:v>
      </x:c>
      <x:c r="H6" s="16" t="str">
        <x:v>تقييمات المرشحين</x:v>
      </x:c>
      <x:c r="I6" s="16" t="str">
        <x:v>تقييمات المرشحين</x:v>
      </x:c>
      <x:c r="J6" s="16" t="str">
        <x:v>تقييمات المرشحين</x:v>
      </x:c>
      <x:c r="K6" s="16" t="str">
        <x:v>تقييمات المرشحين</x:v>
      </x:c>
      <x:c r="L6" s="16" t="str">
        <x:v>تقييمات المرشحين</x:v>
      </x:c>
      <x:c r="M6" s="16" t="str">
        <x:v>تقييمات المرشحين</x:v>
      </x:c>
      <x:c r="N6" s="16" t="str">
        <x:v>تقييمات المرشحين</x:v>
      </x:c>
      <x:c r="O6" s="16" t="str">
        <x:v>تقييمات المرشحين</x:v>
      </x:c>
      <x:c r="P6" s="16" t="str">
        <x:v>تقييمات المرشحين</x:v>
      </x:c>
      <x:c r="Q6" s="16" t="str">
        <x:v>تقييمات المرشحين</x:v>
      </x:c>
      <x:c r="R6" s="16" t="str">
        <x:v>تقييمات المرشحين</x:v>
      </x:c>
      <x:c r="S6" s="16" t="str">
        <x:v>تقييمات المرشحين</x:v>
      </x:c>
      <x:c r="T6" s="16" t="str">
        <x:v>تقييمات المرشحين</x:v>
      </x:c>
      <x:c r="U6" s="1"/>
      <x:c r="V6" s="1"/>
      <x:c r="W6" s="1"/>
      <x:c r="X6" s="1"/>
      <x:c r="Y6" s="1"/>
      <x:c r="Z6" s="1"/>
      <x:c r="AA6" s="1"/>
      <x:c r="AB6" s="1"/>
      <x:c r="AC6" s="1"/>
      <x:c r="AD6" s="1"/>
    </x:row>
    <x:row r="7" ht="22" customHeight="1">
      <x:c r="A7" s="18" t="str">
        <x:v>قارن المرشحين بمعايير ثابتة مرتبطة بالوظيفة ونتيجة موزونة.</x:v>
      </x:c>
      <x:c r="B7" s="18" t="str">
        <x:v>قارن المرشحين بمعايير ثابتة مرتبطة بالوظيفة ونتيجة موزونة.</x:v>
      </x:c>
      <x:c r="C7" s="18" t="str">
        <x:v>قارن المرشحين بمعايير ثابتة مرتبطة بالوظيفة ونتيجة موزونة.</x:v>
      </x:c>
      <x:c r="D7" s="18" t="str">
        <x:v>قارن المرشحين بمعايير ثابتة مرتبطة بالوظيفة ونتيجة موزونة.</x:v>
      </x:c>
      <x:c r="E7" s="18" t="str">
        <x:v>قارن المرشحين بمعايير ثابتة مرتبطة بالوظيفة ونتيجة موزونة.</x:v>
      </x:c>
      <x:c r="F7" s="18" t="str">
        <x:v>قارن المرشحين بمعايير ثابتة مرتبطة بالوظيفة ونتيجة موزونة.</x:v>
      </x:c>
      <x:c r="G7" s="18" t="str">
        <x:v>قارن المرشحين بمعايير ثابتة مرتبطة بالوظيفة ونتيجة موزونة.</x:v>
      </x:c>
      <x:c r="H7" s="18" t="str">
        <x:v>قارن المرشحين بمعايير ثابتة مرتبطة بالوظيفة ونتيجة موزونة.</x:v>
      </x:c>
      <x:c r="I7" s="18" t="str">
        <x:v>قارن المرشحين بمعايير ثابتة مرتبطة بالوظيفة ونتيجة موزونة.</x:v>
      </x:c>
      <x:c r="J7" s="18" t="str">
        <x:v>قارن المرشحين بمعايير ثابتة مرتبطة بالوظيفة ونتيجة موزونة.</x:v>
      </x:c>
      <x:c r="K7" s="18" t="str">
        <x:v>قارن المرشحين بمعايير ثابتة مرتبطة بالوظيفة ونتيجة موزونة.</x:v>
      </x:c>
      <x:c r="L7" s="18" t="str">
        <x:v>قارن المرشحين بمعايير ثابتة مرتبطة بالوظيفة ونتيجة موزونة.</x:v>
      </x:c>
      <x:c r="M7" s="18" t="str">
        <x:v>قارن المرشحين بمعايير ثابتة مرتبطة بالوظيفة ونتيجة موزونة.</x:v>
      </x:c>
      <x:c r="N7" s="18" t="str">
        <x:v>قارن المرشحين بمعايير ثابتة مرتبطة بالوظيفة ونتيجة موزونة.</x:v>
      </x:c>
      <x:c r="O7" s="18" t="str">
        <x:v>قارن المرشحين بمعايير ثابتة مرتبطة بالوظيفة ونتيجة موزونة.</x:v>
      </x:c>
      <x:c r="P7" s="18" t="str">
        <x:v>قارن المرشحين بمعايير ثابتة مرتبطة بالوظيفة ونتيجة موزونة.</x:v>
      </x:c>
      <x:c r="Q7" s="18" t="str">
        <x:v>قارن المرشحين بمعايير ثابتة مرتبطة بالوظيفة ونتيجة موزونة.</x:v>
      </x:c>
      <x:c r="R7" s="18" t="str">
        <x:v>قارن المرشحين بمعايير ثابتة مرتبطة بالوظيفة ونتيجة موزونة.</x:v>
      </x:c>
      <x:c r="S7" s="18" t="str">
        <x:v>قارن المرشحين بمعايير ثابتة مرتبطة بالوظيفة ونتيجة موزونة.</x:v>
      </x:c>
      <x:c r="T7" s="18" t="str">
        <x:v>قارن المرشحين بمعايير ثابتة مرتبطة بالوظيفة ونتيجة موزونة.</x:v>
      </x:c>
      <x:c r="U7" s="1"/>
      <x:c r="V7" s="1"/>
      <x:c r="W7" s="1"/>
      <x:c r="X7" s="1"/>
      <x:c r="Y7" s="1"/>
      <x:c r="Z7" s="1"/>
      <x:c r="AA7" s="1"/>
      <x:c r="AB7" s="1"/>
      <x:c r="AC7" s="1"/>
      <x:c r="AD7" s="1"/>
    </x:row>
    <x:row r="8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1"/>
      <x:c r="V8" s="1"/>
      <x:c r="W8" s="1"/>
      <x:c r="X8" s="1"/>
      <x:c r="Y8" s="1"/>
      <x:c r="Z8" s="1"/>
      <x:c r="AA8" s="1"/>
      <x:c r="AB8" s="1"/>
      <x:c r="AC8" s="1"/>
      <x:c r="AD8" s="1"/>
    </x:row>
    <x:row r="9">
      <x:c r="A9" s="2"/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1"/>
      <x:c r="V9" s="1"/>
      <x:c r="W9" s="1"/>
      <x:c r="X9" s="1"/>
      <x:c r="Y9" s="1"/>
      <x:c r="Z9" s="1"/>
      <x:c r="AA9" s="1"/>
      <x:c r="AB9" s="1"/>
      <x:c r="AC9" s="1"/>
      <x:c r="AD9" s="1"/>
    </x:row>
    <x:row r="10">
      <x:c r="A10" s="49" t="str">
        <x:v>معرف المرشح</x:v>
      </x:c>
      <x:c r="B10" s="50" t="str">
        <x:v>المرشح</x:v>
      </x:c>
      <x:c r="C10" s="50" t="str">
        <x:v>الوظيفة</x:v>
      </x:c>
      <x:c r="D10" s="50" t="str">
        <x:v>ملاءمة الوظيفة</x:v>
      </x:c>
      <x:c r="E10" s="50" t="str">
        <x:v>الخبرة</x:v>
      </x:c>
      <x:c r="F10" s="50" t="str">
        <x:v>المهارات</x:v>
      </x:c>
      <x:c r="G10" s="50" t="str">
        <x:v>التواصل</x:v>
      </x:c>
      <x:c r="H10" s="50" t="str">
        <x:v>الدافع</x:v>
      </x:c>
      <x:c r="I10" s="50" t="str">
        <x:v>الدرجة الموزونة</x:v>
      </x:c>
      <x:c r="J10" s="51" t="str">
        <x:v>إشارة القرار</x:v>
      </x:c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1"/>
      <x:c r="V10" s="1"/>
      <x:c r="W10" s="1"/>
      <x:c r="X10" s="1"/>
      <x:c r="Y10" s="1"/>
      <x:c r="Z10" s="1"/>
      <x:c r="AA10" s="1"/>
      <x:c r="AB10" s="1"/>
      <x:c r="AC10" s="1"/>
      <x:c r="AD10" s="1"/>
    </x:row>
    <x:row r="11">
      <x:c r="A11" s="35" t="str">
        <x:v>C-001</x:v>
      </x:c>
      <x:c r="B11" s="95" t="str">
        <x:f>IF(A11="","",IFERROR(INDEX('المرشحون'!$B$11:$B$60,MATCH(A11,'المرشحون'!$A$11:$A$60,0)),""))</x:f>
        <x:v>Maya Hassan</x:v>
      </x:c>
      <x:c r="C11" s="95" t="str">
        <x:f>IF(A11="","",IFERROR(INDEX('المرشحون'!$C$11:$C$60,MATCH(A11,'المرشحون'!$A$11:$A$60,0)),""))</x:f>
        <x:v>منسق عمليات</x:v>
      </x:c>
      <x:c r="D11" s="103" t="n">
        <x:v>82</x:v>
      </x:c>
      <x:c r="E11" s="103" t="n">
        <x:v>78</x:v>
      </x:c>
      <x:c r="F11" s="103" t="n">
        <x:v>84</x:v>
      </x:c>
      <x:c r="G11" s="103" t="n">
        <x:v>88</x:v>
      </x:c>
      <x:c r="H11" s="103" t="n">
        <x:v>86</x:v>
      </x:c>
      <x:c r="I11" s="99" t="n">
        <x:f>IF(A11="","",IF(COUNT(D11:H11)&lt;5,"",D11*'الإعداد'!$K$20+E11*'الإعداد'!$K$21+F11*'الإعداد'!$K$22+G11*'الإعداد'!$K$23+H11*'الإعداد'!$K$24))</x:f>
        <x:v>82.8</x:v>
      </x:c>
      <x:c r="J11" s="95" t="str">
        <x:f>IF(A11="","",IF(I11="","غير مكتمل",IF(I11&gt;='الإعداد'!$D$14,"قوي",IF(I11&gt;=70,"متابعة",IF(I11&gt;=55,"مراجعة","عدم المتابعة")))))</x:f>
        <x:v>قوي</x:v>
      </x:c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1"/>
      <x:c r="V11" s="1"/>
      <x:c r="W11" s="1"/>
      <x:c r="X11" s="1"/>
      <x:c r="Y11" s="1"/>
      <x:c r="Z11" s="1"/>
      <x:c r="AA11" s="1" t="str">
        <x:f>'المرشحون'!$A$11</x:f>
        <x:v>C-001</x:v>
      </x:c>
      <x:c r="AB11" s="1"/>
      <x:c r="AC11" s="1"/>
      <x:c r="AD11" s="1"/>
    </x:row>
    <x:row r="12">
      <x:c r="A12" s="35" t="str">
        <x:v>C-002</x:v>
      </x:c>
      <x:c r="B12" s="95" t="str">
        <x:f>IF(A12="","",IFERROR(INDEX('المرشحون'!$B$11:$B$60,MATCH(A12,'المرشحون'!$A$11:$A$60,0)),""))</x:f>
        <x:v>Daniel Ruiz</x:v>
      </x:c>
      <x:c r="C12" s="95" t="str">
        <x:f>IF(A12="","",IFERROR(INDEX('المرشحون'!$C$11:$C$60,MATCH(A12,'المرشحون'!$A$11:$A$60,0)),""))</x:f>
        <x:v>تنفيذي مبيعات</x:v>
      </x:c>
      <x:c r="D12" s="103" t="n">
        <x:v>74</x:v>
      </x:c>
      <x:c r="E12" s="103" t="n">
        <x:v>70</x:v>
      </x:c>
      <x:c r="F12" s="103" t="n">
        <x:v>72</x:v>
      </x:c>
      <x:c r="G12" s="103" t="n">
        <x:v>80</x:v>
      </x:c>
      <x:c r="H12" s="103" t="n">
        <x:v>78</x:v>
      </x:c>
      <x:c r="I12" s="99" t="n">
        <x:f>IF(A12="","",IF(COUNT(D12:H12)&lt;5,"",D12*'الإعداد'!$K$20+E12*'الإعداد'!$K$21+F12*'الإعداد'!$K$22+G12*'الإعداد'!$K$23+H12*'الإعداد'!$K$24))</x:f>
        <x:v>73.8</x:v>
      </x:c>
      <x:c r="J12" s="95" t="str">
        <x:f>IF(A12="","",IF(I12="","غير مكتمل",IF(I12&gt;='الإعداد'!$D$14,"قوي",IF(I12&gt;=70,"متابعة",IF(I12&gt;=55,"مراجعة","عدم المتابعة")))))</x:f>
        <x:v>متابعة</x:v>
      </x:c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1"/>
      <x:c r="V12" s="1"/>
      <x:c r="W12" s="1"/>
      <x:c r="X12" s="1"/>
      <x:c r="Y12" s="1"/>
      <x:c r="Z12" s="1"/>
      <x:c r="AA12" s="1" t="str">
        <x:f>'المرشحون'!$A$12</x:f>
        <x:v>C-002</x:v>
      </x:c>
      <x:c r="AB12" s="1"/>
      <x:c r="AC12" s="1"/>
      <x:c r="AD12" s="1"/>
    </x:row>
    <x:row r="13">
      <x:c r="A13" s="35" t="str">
        <x:v>C-003</x:v>
      </x:c>
      <x:c r="B13" s="95" t="str">
        <x:f>IF(A13="","",IFERROR(INDEX('المرشحون'!$B$11:$B$60,MATCH(A13,'المرشحون'!$A$11:$A$60,0)),""))</x:f>
        <x:v>Sofia Kim</x:v>
      </x:c>
      <x:c r="C13" s="95" t="str">
        <x:f>IF(A13="","",IFERROR(INDEX('المرشحون'!$C$11:$C$60,MATCH(A13,'المرشحون'!$A$11:$A$60,0)),""))</x:f>
        <x:v>محلل مالي</x:v>
      </x:c>
      <x:c r="D13" s="103" t="n">
        <x:v>90</x:v>
      </x:c>
      <x:c r="E13" s="103" t="n">
        <x:v>92</x:v>
      </x:c>
      <x:c r="F13" s="103" t="n">
        <x:v>88</x:v>
      </x:c>
      <x:c r="G13" s="103" t="n">
        <x:v>85</x:v>
      </x:c>
      <x:c r="H13" s="103" t="n">
        <x:v>87</x:v>
      </x:c>
      <x:c r="I13" s="99" t="n">
        <x:f>IF(A13="","",IF(COUNT(D13:H13)&lt;5,"",D13*'الإعداد'!$K$20+E13*'الإعداد'!$K$21+F13*'الإعداد'!$K$22+G13*'الإعداد'!$K$23+H13*'الإعداد'!$K$24))</x:f>
        <x:v>88.95</x:v>
      </x:c>
      <x:c r="J13" s="95" t="str">
        <x:f>IF(A13="","",IF(I13="","غير مكتمل",IF(I13&gt;='الإعداد'!$D$14,"قوي",IF(I13&gt;=70,"متابعة",IF(I13&gt;=55,"مراجعة","عدم المتابعة")))))</x:f>
        <x:v>قوي</x:v>
      </x:c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1"/>
      <x:c r="V13" s="1"/>
      <x:c r="W13" s="1"/>
      <x:c r="X13" s="1"/>
      <x:c r="Y13" s="1"/>
      <x:c r="Z13" s="1"/>
      <x:c r="AA13" s="1" t="str">
        <x:f>'المرشحون'!$A$13</x:f>
        <x:v>C-003</x:v>
      </x:c>
      <x:c r="AB13" s="1"/>
      <x:c r="AC13" s="1"/>
      <x:c r="AD13" s="1"/>
    </x:row>
    <x:row r="14">
      <x:c r="A14" s="35" t="str">
        <x:v>C-004</x:v>
      </x:c>
      <x:c r="B14" s="95" t="str">
        <x:f>IF(A14="","",IFERROR(INDEX('المرشحون'!$B$11:$B$60,MATCH(A14,'المرشحون'!$A$11:$A$60,0)),""))</x:f>
        <x:v>Amir Patel</x:v>
      </x:c>
      <x:c r="C14" s="95" t="str">
        <x:f>IF(A14="","",IFERROR(INDEX('المرشحون'!$C$11:$C$60,MATCH(A14,'المرشحون'!$A$11:$A$60,0)),""))</x:f>
        <x:v>أخصائي تسويق</x:v>
      </x:c>
      <x:c r="D14" s="103" t="n">
        <x:v>80</x:v>
      </x:c>
      <x:c r="E14" s="103" t="n">
        <x:v>76</x:v>
      </x:c>
      <x:c r="F14" s="103" t="n">
        <x:v>82</x:v>
      </x:c>
      <x:c r="G14" s="103" t="n">
        <x:v>84</x:v>
      </x:c>
      <x:c r="H14" s="103" t="n">
        <x:v>88</x:v>
      </x:c>
      <x:c r="I14" s="99" t="n">
        <x:f>IF(A14="","",IF(COUNT(D14:H14)&lt;5,"",D14*'الإعداد'!$K$20+E14*'الإعداد'!$K$21+F14*'الإعداد'!$K$22+G14*'الإعداد'!$K$23+H14*'الإعداد'!$K$24))</x:f>
        <x:v>80.89999999999999</x:v>
      </x:c>
      <x:c r="J14" s="95" t="str">
        <x:f>IF(A14="","",IF(I14="","غير مكتمل",IF(I14&gt;='الإعداد'!$D$14,"قوي",IF(I14&gt;=70,"متابعة",IF(I14&gt;=55,"مراجعة","عدم المتابعة")))))</x:f>
        <x:v>قوي</x:v>
      </x:c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1"/>
      <x:c r="V14" s="1"/>
      <x:c r="W14" s="1"/>
      <x:c r="X14" s="1"/>
      <x:c r="Y14" s="1"/>
      <x:c r="Z14" s="1"/>
      <x:c r="AA14" s="1" t="str">
        <x:f>'المرشحون'!$A$14</x:f>
        <x:v>C-004</x:v>
      </x:c>
      <x:c r="AB14" s="1"/>
      <x:c r="AC14" s="1"/>
      <x:c r="AD14" s="1"/>
    </x:row>
    <x:row r="15">
      <x:c r="A15" s="35" t="str">
        <x:v>C-005</x:v>
      </x:c>
      <x:c r="B15" s="95" t="str">
        <x:f>IF(A15="","",IFERROR(INDEX('المرشحون'!$B$11:$B$60,MATCH(A15,'المرشحون'!$A$11:$A$60,0)),""))</x:f>
        <x:v>Elena García</x:v>
      </x:c>
      <x:c r="C15" s="95" t="str">
        <x:f>IF(A15="","",IFERROR(INDEX('المرشحون'!$C$11:$C$60,MATCH(A15,'المرشحون'!$A$11:$A$60,0)),""))</x:f>
        <x:v>مسؤول نجاح العملاء</x:v>
      </x:c>
      <x:c r="D15" s="103" t="n">
        <x:v>88</x:v>
      </x:c>
      <x:c r="E15" s="103" t="n">
        <x:v>86</x:v>
      </x:c>
      <x:c r="F15" s="103" t="n">
        <x:v>90</x:v>
      </x:c>
      <x:c r="G15" s="103" t="n">
        <x:v>92</x:v>
      </x:c>
      <x:c r="H15" s="103" t="n">
        <x:v>91</x:v>
      </x:c>
      <x:c r="I15" s="99" t="n">
        <x:f>IF(A15="","",IF(COUNT(D15:H15)&lt;5,"",D15*'الإعداد'!$K$20+E15*'الإعداد'!$K$21+F15*'الإعداد'!$K$22+G15*'الإعداد'!$K$23+H15*'الإعداد'!$K$24))</x:f>
        <x:v>88.89999999999999</x:v>
      </x:c>
      <x:c r="J15" s="95" t="str">
        <x:f>IF(A15="","",IF(I15="","غير مكتمل",IF(I15&gt;='الإعداد'!$D$14,"قوي",IF(I15&gt;=70,"متابعة",IF(I15&gt;=55,"مراجعة","عدم المتابعة")))))</x:f>
        <x:v>قوي</x:v>
      </x:c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1"/>
      <x:c r="V15" s="1"/>
      <x:c r="W15" s="1"/>
      <x:c r="X15" s="1"/>
      <x:c r="Y15" s="1"/>
      <x:c r="Z15" s="1"/>
      <x:c r="AA15" s="1" t="str">
        <x:f>'المرشحون'!$A$15</x:f>
        <x:v>C-005</x:v>
      </x:c>
      <x:c r="AB15" s="1"/>
      <x:c r="AC15" s="1"/>
      <x:c r="AD15" s="1"/>
    </x:row>
    <x:row r="16">
      <x:c r="A16" s="35" t="str">
        <x:v>C-007</x:v>
      </x:c>
      <x:c r="B16" s="95" t="str">
        <x:f>IF(A16="","",IFERROR(INDEX('المرشحون'!$B$11:$B$60,MATCH(A16,'المرشحون'!$A$11:$A$60,0)),""))</x:f>
        <x:v>Noor Al Mansoori</x:v>
      </x:c>
      <x:c r="C16" s="95" t="str">
        <x:f>IF(A16="","",IFERROR(INDEX('المرشحون'!$C$11:$C$60,MATCH(A16,'المرشحون'!$A$11:$A$60,0)),""))</x:f>
        <x:v>تنفيذي مبيعات</x:v>
      </x:c>
      <x:c r="D16" s="103" t="n">
        <x:v>78</x:v>
      </x:c>
      <x:c r="E16" s="103" t="n">
        <x:v>75</x:v>
      </x:c>
      <x:c r="F16" s="103" t="n">
        <x:v>80</x:v>
      </x:c>
      <x:c r="G16" s="103" t="n">
        <x:v>83</x:v>
      </x:c>
      <x:c r="H16" s="103" t="n">
        <x:v>82</x:v>
      </x:c>
      <x:c r="I16" s="99" t="n">
        <x:f>IF(A16="","",IF(COUNT(D16:H16)&lt;5,"",D16*'الإعداد'!$K$20+E16*'الإعداد'!$K$21+F16*'الإعداد'!$K$22+G16*'الإعداد'!$K$23+H16*'الإعداد'!$K$24))</x:f>
        <x:v>78.9</x:v>
      </x:c>
      <x:c r="J16" s="95" t="str">
        <x:f>IF(A16="","",IF(I16="","غير مكتمل",IF(I16&gt;='الإعداد'!$D$14,"قوي",IF(I16&gt;=70,"متابعة",IF(I16&gt;=55,"مراجعة","عدم المتابعة")))))</x:f>
        <x:v>متابعة</x:v>
      </x:c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1"/>
      <x:c r="V16" s="1"/>
      <x:c r="W16" s="1"/>
      <x:c r="X16" s="1"/>
      <x:c r="Y16" s="1"/>
      <x:c r="Z16" s="1"/>
      <x:c r="AA16" s="1" t="str">
        <x:f>'المرشحون'!$A$16</x:f>
        <x:v>C-006</x:v>
      </x:c>
      <x:c r="AB16" s="1"/>
      <x:c r="AC16" s="1"/>
      <x:c r="AD16" s="1"/>
    </x:row>
    <x:row r="17">
      <x:c r="A17" s="35" t="str">
        <x:v>C-010</x:v>
      </x:c>
      <x:c r="B17" s="95" t="str">
        <x:f>IF(A17="","",IFERROR(INDEX('المرشحون'!$B$11:$B$60,MATCH(A17,'المرشحون'!$A$11:$A$60,0)),""))</x:f>
        <x:v>Lucía Torres</x:v>
      </x:c>
      <x:c r="C17" s="95" t="str">
        <x:f>IF(A17="","",IFERROR(INDEX('المرشحون'!$C$11:$C$60,MATCH(A17,'المرشحون'!$A$11:$A$60,0)),""))</x:f>
        <x:v>مسؤول نجاح العملاء</x:v>
      </x:c>
      <x:c r="D17" s="103" t="n">
        <x:v>70</x:v>
      </x:c>
      <x:c r="E17" s="103" t="n">
        <x:v>68</x:v>
      </x:c>
      <x:c r="F17" s="103" t="n">
        <x:v>72</x:v>
      </x:c>
      <x:c r="G17" s="103" t="n">
        <x:v>76</x:v>
      </x:c>
      <x:c r="H17" s="103" t="n">
        <x:v>74</x:v>
      </x:c>
      <x:c r="I17" s="99" t="n">
        <x:f>IF(A17="","",IF(COUNT(D17:H17)&lt;5,"",D17*'الإعداد'!$K$20+E17*'الإعداد'!$K$21+F17*'الإعداد'!$K$22+G17*'الإعداد'!$K$23+H17*'الإعداد'!$K$24))</x:f>
        <x:v>71.3</x:v>
      </x:c>
      <x:c r="J17" s="95" t="str">
        <x:f>IF(A17="","",IF(I17="","غير مكتمل",IF(I17&gt;='الإعداد'!$D$14,"قوي",IF(I17&gt;=70,"متابعة",IF(I17&gt;=55,"مراجعة","عدم المتابعة")))))</x:f>
        <x:v>متابعة</x:v>
      </x:c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1"/>
      <x:c r="V17" s="1"/>
      <x:c r="W17" s="1"/>
      <x:c r="X17" s="1"/>
      <x:c r="Y17" s="1"/>
      <x:c r="Z17" s="1"/>
      <x:c r="AA17" s="1" t="str">
        <x:f>'المرشحون'!$A$17</x:f>
        <x:v>C-007</x:v>
      </x:c>
      <x:c r="AB17" s="1"/>
      <x:c r="AC17" s="1"/>
      <x:c r="AD17" s="1"/>
    </x:row>
    <x:row r="18">
      <x:c r="A18" s="35"/>
      <x:c r="B18" s="95" t="str">
        <x:f>IF(A18="","",IFERROR(INDEX('المرشحون'!$B$11:$B$60,MATCH(A18,'المرشحون'!$A$11:$A$60,0)),""))</x:f>
      </x:c>
      <x:c r="C18" s="95" t="str">
        <x:f>IF(A18="","",IFERROR(INDEX('المرشحون'!$C$11:$C$60,MATCH(A18,'المرشحون'!$A$11:$A$60,0)),""))</x:f>
      </x:c>
      <x:c r="D18" s="103"/>
      <x:c r="E18" s="103"/>
      <x:c r="F18" s="103"/>
      <x:c r="G18" s="103"/>
      <x:c r="H18" s="103"/>
      <x:c r="I18" s="99" t="str">
        <x:f>IF(A18="","",IF(COUNT(D18:H18)&lt;5,"",D18*'الإعداد'!$K$20+E18*'الإعداد'!$K$21+F18*'الإعداد'!$K$22+G18*'الإعداد'!$K$23+H18*'الإعداد'!$K$24))</x:f>
      </x:c>
      <x:c r="J18" s="95" t="str">
        <x:f>IF(A18="","",IF(I18="","غير مكتمل",IF(I18&gt;='الإعداد'!$D$14,"قوي",IF(I18&gt;=70,"متابعة",IF(I18&gt;=55,"مراجعة","عدم المتابعة")))))</x:f>
      </x:c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1"/>
      <x:c r="V18" s="1"/>
      <x:c r="W18" s="1"/>
      <x:c r="X18" s="1"/>
      <x:c r="Y18" s="1"/>
      <x:c r="Z18" s="1"/>
      <x:c r="AA18" s="1" t="str">
        <x:f>'المرشحون'!$A$18</x:f>
        <x:v>C-008</x:v>
      </x:c>
      <x:c r="AB18" s="1"/>
      <x:c r="AC18" s="1"/>
      <x:c r="AD18" s="1"/>
    </x:row>
    <x:row r="19">
      <x:c r="A19" s="35"/>
      <x:c r="B19" s="95" t="str">
        <x:f>IF(A19="","",IFERROR(INDEX('المرشحون'!$B$11:$B$60,MATCH(A19,'المرشحون'!$A$11:$A$60,0)),""))</x:f>
      </x:c>
      <x:c r="C19" s="95" t="str">
        <x:f>IF(A19="","",IFERROR(INDEX('المرشحون'!$C$11:$C$60,MATCH(A19,'المرشحون'!$A$11:$A$60,0)),""))</x:f>
      </x:c>
      <x:c r="D19" s="103"/>
      <x:c r="E19" s="103"/>
      <x:c r="F19" s="103"/>
      <x:c r="G19" s="103"/>
      <x:c r="H19" s="103"/>
      <x:c r="I19" s="99" t="str">
        <x:f>IF(A19="","",IF(COUNT(D19:H19)&lt;5,"",D19*'الإعداد'!$K$20+E19*'الإعداد'!$K$21+F19*'الإعداد'!$K$22+G19*'الإعداد'!$K$23+H19*'الإعداد'!$K$24))</x:f>
      </x:c>
      <x:c r="J19" s="95" t="str">
        <x:f>IF(A19="","",IF(I19="","غير مكتمل",IF(I19&gt;='الإعداد'!$D$14,"قوي",IF(I19&gt;=70,"متابعة",IF(I19&gt;=55,"مراجعة","عدم المتابعة")))))</x:f>
      </x:c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1"/>
      <x:c r="V19" s="1"/>
      <x:c r="W19" s="1"/>
      <x:c r="X19" s="1"/>
      <x:c r="Y19" s="1"/>
      <x:c r="Z19" s="1"/>
      <x:c r="AA19" s="1" t="str">
        <x:f>'المرشحون'!$A$19</x:f>
        <x:v>C-009</x:v>
      </x:c>
      <x:c r="AB19" s="1"/>
      <x:c r="AC19" s="1"/>
      <x:c r="AD19" s="1"/>
    </x:row>
    <x:row r="20">
      <x:c r="A20" s="35"/>
      <x:c r="B20" s="95" t="str">
        <x:f>IF(A20="","",IFERROR(INDEX('المرشحون'!$B$11:$B$60,MATCH(A20,'المرشحون'!$A$11:$A$60,0)),""))</x:f>
      </x:c>
      <x:c r="C20" s="95" t="str">
        <x:f>IF(A20="","",IFERROR(INDEX('المرشحون'!$C$11:$C$60,MATCH(A20,'المرشحون'!$A$11:$A$60,0)),""))</x:f>
      </x:c>
      <x:c r="D20" s="103"/>
      <x:c r="E20" s="103"/>
      <x:c r="F20" s="103"/>
      <x:c r="G20" s="103"/>
      <x:c r="H20" s="103"/>
      <x:c r="I20" s="99" t="str">
        <x:f>IF(A20="","",IF(COUNT(D20:H20)&lt;5,"",D20*'الإعداد'!$K$20+E20*'الإعداد'!$K$21+F20*'الإعداد'!$K$22+G20*'الإعداد'!$K$23+H20*'الإعداد'!$K$24))</x:f>
      </x:c>
      <x:c r="J20" s="95" t="str">
        <x:f>IF(A20="","",IF(I20="","غير مكتمل",IF(I20&gt;='الإعداد'!$D$14,"قوي",IF(I20&gt;=70,"متابعة",IF(I20&gt;=55,"مراجعة","عدم المتابعة")))))</x:f>
      </x:c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1"/>
      <x:c r="V20" s="1"/>
      <x:c r="W20" s="1"/>
      <x:c r="X20" s="1"/>
      <x:c r="Y20" s="1"/>
      <x:c r="Z20" s="1"/>
      <x:c r="AA20" s="1" t="str">
        <x:f>'المرشحون'!$A$20</x:f>
        <x:v>C-010</x:v>
      </x:c>
      <x:c r="AB20" s="1"/>
      <x:c r="AC20" s="1"/>
      <x:c r="AD20" s="1"/>
    </x:row>
    <x:row r="21">
      <x:c r="A21" s="35"/>
      <x:c r="B21" s="95" t="str">
        <x:f>IF(A21="","",IFERROR(INDEX('المرشحون'!$B$11:$B$60,MATCH(A21,'المرشحون'!$A$11:$A$60,0)),""))</x:f>
      </x:c>
      <x:c r="C21" s="95" t="str">
        <x:f>IF(A21="","",IFERROR(INDEX('المرشحون'!$C$11:$C$60,MATCH(A21,'المرشحون'!$A$11:$A$60,0)),""))</x:f>
      </x:c>
      <x:c r="D21" s="103"/>
      <x:c r="E21" s="103"/>
      <x:c r="F21" s="103"/>
      <x:c r="G21" s="103"/>
      <x:c r="H21" s="103"/>
      <x:c r="I21" s="99" t="str">
        <x:f>IF(A21="","",IF(COUNT(D21:H21)&lt;5,"",D21*'الإعداد'!$K$20+E21*'الإعداد'!$K$21+F21*'الإعداد'!$K$22+G21*'الإعداد'!$K$23+H21*'الإعداد'!$K$24))</x:f>
      </x:c>
      <x:c r="J21" s="95" t="str">
        <x:f>IF(A21="","",IF(I21="","غير مكتمل",IF(I21&gt;='الإعداد'!$D$14,"قوي",IF(I21&gt;=70,"متابعة",IF(I21&gt;=55,"مراجعة","عدم المتابعة")))))</x:f>
      </x:c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1"/>
      <x:c r="V21" s="1"/>
      <x:c r="W21" s="1"/>
      <x:c r="X21" s="1"/>
      <x:c r="Y21" s="1"/>
      <x:c r="Z21" s="1"/>
      <x:c r="AA21" s="1" t="n">
        <x:f>'المرشحون'!$A$21</x:f>
        <x:v>0</x:v>
      </x:c>
      <x:c r="AB21" s="1"/>
      <x:c r="AC21" s="1"/>
      <x:c r="AD21" s="1"/>
    </x:row>
    <x:row r="22">
      <x:c r="A22" s="35"/>
      <x:c r="B22" s="95" t="str">
        <x:f>IF(A22="","",IFERROR(INDEX('المرشحون'!$B$11:$B$60,MATCH(A22,'المرشحون'!$A$11:$A$60,0)),""))</x:f>
      </x:c>
      <x:c r="C22" s="95" t="str">
        <x:f>IF(A22="","",IFERROR(INDEX('المرشحون'!$C$11:$C$60,MATCH(A22,'المرشحون'!$A$11:$A$60,0)),""))</x:f>
      </x:c>
      <x:c r="D22" s="103"/>
      <x:c r="E22" s="103"/>
      <x:c r="F22" s="103"/>
      <x:c r="G22" s="103"/>
      <x:c r="H22" s="103"/>
      <x:c r="I22" s="99" t="str">
        <x:f>IF(A22="","",IF(COUNT(D22:H22)&lt;5,"",D22*'الإعداد'!$K$20+E22*'الإعداد'!$K$21+F22*'الإعداد'!$K$22+G22*'الإعداد'!$K$23+H22*'الإعداد'!$K$24))</x:f>
      </x:c>
      <x:c r="J22" s="95" t="str">
        <x:f>IF(A22="","",IF(I22="","غير مكتمل",IF(I22&gt;='الإعداد'!$D$14,"قوي",IF(I22&gt;=70,"متابعة",IF(I22&gt;=55,"مراجعة","عدم المتابعة")))))</x:f>
      </x:c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1"/>
      <x:c r="V22" s="1"/>
      <x:c r="W22" s="1"/>
      <x:c r="X22" s="1"/>
      <x:c r="Y22" s="1"/>
      <x:c r="Z22" s="1"/>
      <x:c r="AA22" s="1" t="n">
        <x:f>'المرشحون'!$A$22</x:f>
        <x:v>0</x:v>
      </x:c>
      <x:c r="AB22" s="1"/>
      <x:c r="AC22" s="1"/>
      <x:c r="AD22" s="1"/>
    </x:row>
    <x:row r="23">
      <x:c r="A23" s="35"/>
      <x:c r="B23" s="95" t="str">
        <x:f>IF(A23="","",IFERROR(INDEX('المرشحون'!$B$11:$B$60,MATCH(A23,'المرشحون'!$A$11:$A$60,0)),""))</x:f>
      </x:c>
      <x:c r="C23" s="95" t="str">
        <x:f>IF(A23="","",IFERROR(INDEX('المرشحون'!$C$11:$C$60,MATCH(A23,'المرشحون'!$A$11:$A$60,0)),""))</x:f>
      </x:c>
      <x:c r="D23" s="103"/>
      <x:c r="E23" s="103"/>
      <x:c r="F23" s="103"/>
      <x:c r="G23" s="103"/>
      <x:c r="H23" s="103"/>
      <x:c r="I23" s="99" t="str">
        <x:f>IF(A23="","",IF(COUNT(D23:H23)&lt;5,"",D23*'الإعداد'!$K$20+E23*'الإعداد'!$K$21+F23*'الإعداد'!$K$22+G23*'الإعداد'!$K$23+H23*'الإعداد'!$K$24))</x:f>
      </x:c>
      <x:c r="J23" s="95" t="str">
        <x:f>IF(A23="","",IF(I23="","غير مكتمل",IF(I23&gt;='الإعداد'!$D$14,"قوي",IF(I23&gt;=70,"متابعة",IF(I23&gt;=55,"مراجعة","عدم المتابعة")))))</x:f>
      </x:c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1"/>
      <x:c r="V23" s="1"/>
      <x:c r="W23" s="1"/>
      <x:c r="X23" s="1"/>
      <x:c r="Y23" s="1"/>
      <x:c r="Z23" s="1"/>
      <x:c r="AA23" s="1" t="n">
        <x:f>'المرشحون'!$A$23</x:f>
        <x:v>0</x:v>
      </x:c>
      <x:c r="AB23" s="1"/>
      <x:c r="AC23" s="1"/>
      <x:c r="AD23" s="1"/>
    </x:row>
    <x:row r="24">
      <x:c r="A24" s="35"/>
      <x:c r="B24" s="95" t="str">
        <x:f>IF(A24="","",IFERROR(INDEX('المرشحون'!$B$11:$B$60,MATCH(A24,'المرشحون'!$A$11:$A$60,0)),""))</x:f>
      </x:c>
      <x:c r="C24" s="95" t="str">
        <x:f>IF(A24="","",IFERROR(INDEX('المرشحون'!$C$11:$C$60,MATCH(A24,'المرشحون'!$A$11:$A$60,0)),""))</x:f>
      </x:c>
      <x:c r="D24" s="103"/>
      <x:c r="E24" s="103"/>
      <x:c r="F24" s="103"/>
      <x:c r="G24" s="103"/>
      <x:c r="H24" s="103"/>
      <x:c r="I24" s="99" t="str">
        <x:f>IF(A24="","",IF(COUNT(D24:H24)&lt;5,"",D24*'الإعداد'!$K$20+E24*'الإعداد'!$K$21+F24*'الإعداد'!$K$22+G24*'الإعداد'!$K$23+H24*'الإعداد'!$K$24))</x:f>
      </x:c>
      <x:c r="J24" s="95" t="str">
        <x:f>IF(A24="","",IF(I24="","غير مكتمل",IF(I24&gt;='الإعداد'!$D$14,"قوي",IF(I24&gt;=70,"متابعة",IF(I24&gt;=55,"مراجعة","عدم المتابعة")))))</x:f>
      </x:c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1"/>
      <x:c r="V24" s="1"/>
      <x:c r="W24" s="1"/>
      <x:c r="X24" s="1"/>
      <x:c r="Y24" s="1"/>
      <x:c r="Z24" s="1"/>
      <x:c r="AA24" s="1" t="n">
        <x:f>'المرشحون'!$A$24</x:f>
        <x:v>0</x:v>
      </x:c>
      <x:c r="AB24" s="1"/>
      <x:c r="AC24" s="1"/>
      <x:c r="AD24" s="1"/>
    </x:row>
    <x:row r="25">
      <x:c r="A25" s="35"/>
      <x:c r="B25" s="95" t="str">
        <x:f>IF(A25="","",IFERROR(INDEX('المرشحون'!$B$11:$B$60,MATCH(A25,'المرشحون'!$A$11:$A$60,0)),""))</x:f>
      </x:c>
      <x:c r="C25" s="95" t="str">
        <x:f>IF(A25="","",IFERROR(INDEX('المرشحون'!$C$11:$C$60,MATCH(A25,'المرشحون'!$A$11:$A$60,0)),""))</x:f>
      </x:c>
      <x:c r="D25" s="103"/>
      <x:c r="E25" s="103"/>
      <x:c r="F25" s="103"/>
      <x:c r="G25" s="103"/>
      <x:c r="H25" s="103"/>
      <x:c r="I25" s="99" t="str">
        <x:f>IF(A25="","",IF(COUNT(D25:H25)&lt;5,"",D25*'الإعداد'!$K$20+E25*'الإعداد'!$K$21+F25*'الإعداد'!$K$22+G25*'الإعداد'!$K$23+H25*'الإعداد'!$K$24))</x:f>
      </x:c>
      <x:c r="J25" s="95" t="str">
        <x:f>IF(A25="","",IF(I25="","غير مكتمل",IF(I25&gt;='الإعداد'!$D$14,"قوي",IF(I25&gt;=70,"متابعة",IF(I25&gt;=55,"مراجعة","عدم المتابعة")))))</x:f>
      </x:c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1"/>
      <x:c r="V25" s="1"/>
      <x:c r="W25" s="1"/>
      <x:c r="X25" s="1"/>
      <x:c r="Y25" s="1"/>
      <x:c r="Z25" s="1"/>
      <x:c r="AA25" s="1" t="n">
        <x:f>'المرشحون'!$A$25</x:f>
        <x:v>0</x:v>
      </x:c>
      <x:c r="AB25" s="1"/>
      <x:c r="AC25" s="1"/>
      <x:c r="AD25" s="1"/>
    </x:row>
    <x:row r="26">
      <x:c r="A26" s="35"/>
      <x:c r="B26" s="95" t="str">
        <x:f>IF(A26="","",IFERROR(INDEX('المرشحون'!$B$11:$B$60,MATCH(A26,'المرشحون'!$A$11:$A$60,0)),""))</x:f>
      </x:c>
      <x:c r="C26" s="95" t="str">
        <x:f>IF(A26="","",IFERROR(INDEX('المرشحون'!$C$11:$C$60,MATCH(A26,'المرشحون'!$A$11:$A$60,0)),""))</x:f>
      </x:c>
      <x:c r="D26" s="103"/>
      <x:c r="E26" s="103"/>
      <x:c r="F26" s="103"/>
      <x:c r="G26" s="103"/>
      <x:c r="H26" s="103"/>
      <x:c r="I26" s="99" t="str">
        <x:f>IF(A26="","",IF(COUNT(D26:H26)&lt;5,"",D26*'الإعداد'!$K$20+E26*'الإعداد'!$K$21+F26*'الإعداد'!$K$22+G26*'الإعداد'!$K$23+H26*'الإعداد'!$K$24))</x:f>
      </x:c>
      <x:c r="J26" s="95" t="str">
        <x:f>IF(A26="","",IF(I26="","غير مكتمل",IF(I26&gt;='الإعداد'!$D$14,"قوي",IF(I26&gt;=70,"متابعة",IF(I26&gt;=55,"مراجعة","عدم المتابعة")))))</x:f>
      </x:c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1"/>
      <x:c r="V26" s="1"/>
      <x:c r="W26" s="1"/>
      <x:c r="X26" s="1"/>
      <x:c r="Y26" s="1"/>
      <x:c r="Z26" s="1"/>
      <x:c r="AA26" s="1" t="n">
        <x:f>'المرشحون'!$A$26</x:f>
        <x:v>0</x:v>
      </x:c>
      <x:c r="AB26" s="1"/>
      <x:c r="AC26" s="1"/>
      <x:c r="AD26" s="1"/>
    </x:row>
    <x:row r="27">
      <x:c r="A27" s="35"/>
      <x:c r="B27" s="95" t="str">
        <x:f>IF(A27="","",IFERROR(INDEX('المرشحون'!$B$11:$B$60,MATCH(A27,'المرشحون'!$A$11:$A$60,0)),""))</x:f>
      </x:c>
      <x:c r="C27" s="95" t="str">
        <x:f>IF(A27="","",IFERROR(INDEX('المرشحون'!$C$11:$C$60,MATCH(A27,'المرشحون'!$A$11:$A$60,0)),""))</x:f>
      </x:c>
      <x:c r="D27" s="103"/>
      <x:c r="E27" s="103"/>
      <x:c r="F27" s="103"/>
      <x:c r="G27" s="103"/>
      <x:c r="H27" s="103"/>
      <x:c r="I27" s="99" t="str">
        <x:f>IF(A27="","",IF(COUNT(D27:H27)&lt;5,"",D27*'الإعداد'!$K$20+E27*'الإعداد'!$K$21+F27*'الإعداد'!$K$22+G27*'الإعداد'!$K$23+H27*'الإعداد'!$K$24))</x:f>
      </x:c>
      <x:c r="J27" s="95" t="str">
        <x:f>IF(A27="","",IF(I27="","غير مكتمل",IF(I27&gt;='الإعداد'!$D$14,"قوي",IF(I27&gt;=70,"متابعة",IF(I27&gt;=55,"مراجعة","عدم المتابعة")))))</x:f>
      </x:c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1"/>
      <x:c r="V27" s="1"/>
      <x:c r="W27" s="1"/>
      <x:c r="X27" s="1"/>
      <x:c r="Y27" s="1"/>
      <x:c r="Z27" s="1"/>
      <x:c r="AA27" s="1" t="n">
        <x:f>'المرشحون'!$A$27</x:f>
        <x:v>0</x:v>
      </x:c>
      <x:c r="AB27" s="1"/>
      <x:c r="AC27" s="1"/>
      <x:c r="AD27" s="1"/>
    </x:row>
    <x:row r="28">
      <x:c r="A28" s="35"/>
      <x:c r="B28" s="95" t="str">
        <x:f>IF(A28="","",IFERROR(INDEX('المرشحون'!$B$11:$B$60,MATCH(A28,'المرشحون'!$A$11:$A$60,0)),""))</x:f>
      </x:c>
      <x:c r="C28" s="95" t="str">
        <x:f>IF(A28="","",IFERROR(INDEX('المرشحون'!$C$11:$C$60,MATCH(A28,'المرشحون'!$A$11:$A$60,0)),""))</x:f>
      </x:c>
      <x:c r="D28" s="103"/>
      <x:c r="E28" s="103"/>
      <x:c r="F28" s="103"/>
      <x:c r="G28" s="103"/>
      <x:c r="H28" s="103"/>
      <x:c r="I28" s="99" t="str">
        <x:f>IF(A28="","",IF(COUNT(D28:H28)&lt;5,"",D28*'الإعداد'!$K$20+E28*'الإعداد'!$K$21+F28*'الإعداد'!$K$22+G28*'الإعداد'!$K$23+H28*'الإعداد'!$K$24))</x:f>
      </x:c>
      <x:c r="J28" s="95" t="str">
        <x:f>IF(A28="","",IF(I28="","غير مكتمل",IF(I28&gt;='الإعداد'!$D$14,"قوي",IF(I28&gt;=70,"متابعة",IF(I28&gt;=55,"مراجعة","عدم المتابعة")))))</x:f>
      </x:c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1"/>
      <x:c r="V28" s="1"/>
      <x:c r="W28" s="1"/>
      <x:c r="X28" s="1"/>
      <x:c r="Y28" s="1"/>
      <x:c r="Z28" s="1"/>
      <x:c r="AA28" s="1" t="n">
        <x:f>'المرشحون'!$A$28</x:f>
        <x:v>0</x:v>
      </x:c>
      <x:c r="AB28" s="1"/>
      <x:c r="AC28" s="1"/>
      <x:c r="AD28" s="1"/>
    </x:row>
    <x:row r="29">
      <x:c r="A29" s="35"/>
      <x:c r="B29" s="95" t="str">
        <x:f>IF(A29="","",IFERROR(INDEX('المرشحون'!$B$11:$B$60,MATCH(A29,'المرشحون'!$A$11:$A$60,0)),""))</x:f>
      </x:c>
      <x:c r="C29" s="95" t="str">
        <x:f>IF(A29="","",IFERROR(INDEX('المرشحون'!$C$11:$C$60,MATCH(A29,'المرشحون'!$A$11:$A$60,0)),""))</x:f>
      </x:c>
      <x:c r="D29" s="103"/>
      <x:c r="E29" s="103"/>
      <x:c r="F29" s="103"/>
      <x:c r="G29" s="103"/>
      <x:c r="H29" s="103"/>
      <x:c r="I29" s="99" t="str">
        <x:f>IF(A29="","",IF(COUNT(D29:H29)&lt;5,"",D29*'الإعداد'!$K$20+E29*'الإعداد'!$K$21+F29*'الإعداد'!$K$22+G29*'الإعداد'!$K$23+H29*'الإعداد'!$K$24))</x:f>
      </x:c>
      <x:c r="J29" s="95" t="str">
        <x:f>IF(A29="","",IF(I29="","غير مكتمل",IF(I29&gt;='الإعداد'!$D$14,"قوي",IF(I29&gt;=70,"متابعة",IF(I29&gt;=55,"مراجعة","عدم المتابعة")))))</x:f>
      </x:c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1"/>
      <x:c r="V29" s="1"/>
      <x:c r="W29" s="1"/>
      <x:c r="X29" s="1"/>
      <x:c r="Y29" s="1"/>
      <x:c r="Z29" s="1"/>
      <x:c r="AA29" s="1" t="n">
        <x:f>'المرشحون'!$A$29</x:f>
        <x:v>0</x:v>
      </x:c>
      <x:c r="AB29" s="1"/>
      <x:c r="AC29" s="1"/>
      <x:c r="AD29" s="1"/>
    </x:row>
    <x:row r="30">
      <x:c r="A30" s="35"/>
      <x:c r="B30" s="95" t="str">
        <x:f>IF(A30="","",IFERROR(INDEX('المرشحون'!$B$11:$B$60,MATCH(A30,'المرشحون'!$A$11:$A$60,0)),""))</x:f>
      </x:c>
      <x:c r="C30" s="95" t="str">
        <x:f>IF(A30="","",IFERROR(INDEX('المرشحون'!$C$11:$C$60,MATCH(A30,'المرشحون'!$A$11:$A$60,0)),""))</x:f>
      </x:c>
      <x:c r="D30" s="103"/>
      <x:c r="E30" s="103"/>
      <x:c r="F30" s="103"/>
      <x:c r="G30" s="103"/>
      <x:c r="H30" s="103"/>
      <x:c r="I30" s="99" t="str">
        <x:f>IF(A30="","",IF(COUNT(D30:H30)&lt;5,"",D30*'الإعداد'!$K$20+E30*'الإعداد'!$K$21+F30*'الإعداد'!$K$22+G30*'الإعداد'!$K$23+H30*'الإعداد'!$K$24))</x:f>
      </x:c>
      <x:c r="J30" s="95" t="str">
        <x:f>IF(A30="","",IF(I30="","غير مكتمل",IF(I30&gt;='الإعداد'!$D$14,"قوي",IF(I30&gt;=70,"متابعة",IF(I30&gt;=55,"مراجعة","عدم المتابعة")))))</x:f>
      </x:c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1"/>
      <x:c r="V30" s="1"/>
      <x:c r="W30" s="1"/>
      <x:c r="X30" s="1"/>
      <x:c r="Y30" s="1"/>
      <x:c r="Z30" s="1"/>
      <x:c r="AA30" s="1" t="n">
        <x:f>'المرشحون'!$A$30</x:f>
        <x:v>0</x:v>
      </x:c>
      <x:c r="AB30" s="1"/>
      <x:c r="AC30" s="1"/>
      <x:c r="AD30" s="1"/>
    </x:row>
    <x:row r="31">
      <x:c r="A31" s="35"/>
      <x:c r="B31" s="95" t="str">
        <x:f>IF(A31="","",IFERROR(INDEX('المرشحون'!$B$11:$B$60,MATCH(A31,'المرشحون'!$A$11:$A$60,0)),""))</x:f>
      </x:c>
      <x:c r="C31" s="95" t="str">
        <x:f>IF(A31="","",IFERROR(INDEX('المرشحون'!$C$11:$C$60,MATCH(A31,'المرشحون'!$A$11:$A$60,0)),""))</x:f>
      </x:c>
      <x:c r="D31" s="103"/>
      <x:c r="E31" s="103"/>
      <x:c r="F31" s="103"/>
      <x:c r="G31" s="103"/>
      <x:c r="H31" s="103"/>
      <x:c r="I31" s="99" t="str">
        <x:f>IF(A31="","",IF(COUNT(D31:H31)&lt;5,"",D31*'الإعداد'!$K$20+E31*'الإعداد'!$K$21+F31*'الإعداد'!$K$22+G31*'الإعداد'!$K$23+H31*'الإعداد'!$K$24))</x:f>
      </x:c>
      <x:c r="J31" s="95" t="str">
        <x:f>IF(A31="","",IF(I31="","غير مكتمل",IF(I31&gt;='الإعداد'!$D$14,"قوي",IF(I31&gt;=70,"متابعة",IF(I31&gt;=55,"مراجعة","عدم المتابعة")))))</x:f>
      </x:c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1"/>
      <x:c r="V31" s="1"/>
      <x:c r="W31" s="1"/>
      <x:c r="X31" s="1"/>
      <x:c r="Y31" s="1"/>
      <x:c r="Z31" s="1"/>
      <x:c r="AA31" s="1" t="n">
        <x:f>'المرشحون'!$A$31</x:f>
        <x:v>0</x:v>
      </x:c>
      <x:c r="AB31" s="1"/>
      <x:c r="AC31" s="1"/>
      <x:c r="AD31" s="1"/>
    </x:row>
    <x:row r="32">
      <x:c r="A32" s="35"/>
      <x:c r="B32" s="95" t="str">
        <x:f>IF(A32="","",IFERROR(INDEX('المرشحون'!$B$11:$B$60,MATCH(A32,'المرشحون'!$A$11:$A$60,0)),""))</x:f>
      </x:c>
      <x:c r="C32" s="95" t="str">
        <x:f>IF(A32="","",IFERROR(INDEX('المرشحون'!$C$11:$C$60,MATCH(A32,'المرشحون'!$A$11:$A$60,0)),""))</x:f>
      </x:c>
      <x:c r="D32" s="103"/>
      <x:c r="E32" s="103"/>
      <x:c r="F32" s="103"/>
      <x:c r="G32" s="103"/>
      <x:c r="H32" s="103"/>
      <x:c r="I32" s="99" t="str">
        <x:f>IF(A32="","",IF(COUNT(D32:H32)&lt;5,"",D32*'الإعداد'!$K$20+E32*'الإعداد'!$K$21+F32*'الإعداد'!$K$22+G32*'الإعداد'!$K$23+H32*'الإعداد'!$K$24))</x:f>
      </x:c>
      <x:c r="J32" s="95" t="str">
        <x:f>IF(A32="","",IF(I32="","غير مكتمل",IF(I32&gt;='الإعداد'!$D$14,"قوي",IF(I32&gt;=70,"متابعة",IF(I32&gt;=55,"مراجعة","عدم المتابعة")))))</x:f>
      </x:c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1"/>
      <x:c r="V32" s="1"/>
      <x:c r="W32" s="1"/>
      <x:c r="X32" s="1"/>
      <x:c r="Y32" s="1"/>
      <x:c r="Z32" s="1"/>
      <x:c r="AA32" s="1" t="n">
        <x:f>'المرشحون'!$A$32</x:f>
        <x:v>0</x:v>
      </x:c>
      <x:c r="AB32" s="1"/>
      <x:c r="AC32" s="1"/>
      <x:c r="AD32" s="1"/>
    </x:row>
    <x:row r="33">
      <x:c r="A33" s="35"/>
      <x:c r="B33" s="95" t="str">
        <x:f>IF(A33="","",IFERROR(INDEX('المرشحون'!$B$11:$B$60,MATCH(A33,'المرشحون'!$A$11:$A$60,0)),""))</x:f>
      </x:c>
      <x:c r="C33" s="95" t="str">
        <x:f>IF(A33="","",IFERROR(INDEX('المرشحون'!$C$11:$C$60,MATCH(A33,'المرشحون'!$A$11:$A$60,0)),""))</x:f>
      </x:c>
      <x:c r="D33" s="103"/>
      <x:c r="E33" s="103"/>
      <x:c r="F33" s="103"/>
      <x:c r="G33" s="103"/>
      <x:c r="H33" s="103"/>
      <x:c r="I33" s="99" t="str">
        <x:f>IF(A33="","",IF(COUNT(D33:H33)&lt;5,"",D33*'الإعداد'!$K$20+E33*'الإعداد'!$K$21+F33*'الإعداد'!$K$22+G33*'الإعداد'!$K$23+H33*'الإعداد'!$K$24))</x:f>
      </x:c>
      <x:c r="J33" s="95" t="str">
        <x:f>IF(A33="","",IF(I33="","غير مكتمل",IF(I33&gt;='الإعداد'!$D$14,"قوي",IF(I33&gt;=70,"متابعة",IF(I33&gt;=55,"مراجعة","عدم المتابعة")))))</x:f>
      </x:c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1"/>
      <x:c r="V33" s="1"/>
      <x:c r="W33" s="1"/>
      <x:c r="X33" s="1"/>
      <x:c r="Y33" s="1"/>
      <x:c r="Z33" s="1"/>
      <x:c r="AA33" s="1" t="n">
        <x:f>'المرشحون'!$A$33</x:f>
        <x:v>0</x:v>
      </x:c>
      <x:c r="AB33" s="1"/>
      <x:c r="AC33" s="1"/>
      <x:c r="AD33" s="1"/>
    </x:row>
    <x:row r="34">
      <x:c r="A34" s="35"/>
      <x:c r="B34" s="95" t="str">
        <x:f>IF(A34="","",IFERROR(INDEX('المرشحون'!$B$11:$B$60,MATCH(A34,'المرشحون'!$A$11:$A$60,0)),""))</x:f>
      </x:c>
      <x:c r="C34" s="95" t="str">
        <x:f>IF(A34="","",IFERROR(INDEX('المرشحون'!$C$11:$C$60,MATCH(A34,'المرشحون'!$A$11:$A$60,0)),""))</x:f>
      </x:c>
      <x:c r="D34" s="103"/>
      <x:c r="E34" s="103"/>
      <x:c r="F34" s="103"/>
      <x:c r="G34" s="103"/>
      <x:c r="H34" s="103"/>
      <x:c r="I34" s="99" t="str">
        <x:f>IF(A34="","",IF(COUNT(D34:H34)&lt;5,"",D34*'الإعداد'!$K$20+E34*'الإعداد'!$K$21+F34*'الإعداد'!$K$22+G34*'الإعداد'!$K$23+H34*'الإعداد'!$K$24))</x:f>
      </x:c>
      <x:c r="J34" s="95" t="str">
        <x:f>IF(A34="","",IF(I34="","غير مكتمل",IF(I34&gt;='الإعداد'!$D$14,"قوي",IF(I34&gt;=70,"متابعة",IF(I34&gt;=55,"مراجعة","عدم المتابعة")))))</x:f>
      </x:c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1"/>
      <x:c r="V34" s="1"/>
      <x:c r="W34" s="1"/>
      <x:c r="X34" s="1"/>
      <x:c r="Y34" s="1"/>
      <x:c r="Z34" s="1"/>
      <x:c r="AA34" s="1" t="n">
        <x:f>'المرشحون'!$A$34</x:f>
        <x:v>0</x:v>
      </x:c>
      <x:c r="AB34" s="1"/>
      <x:c r="AC34" s="1"/>
      <x:c r="AD34" s="1"/>
    </x:row>
    <x:row r="35">
      <x:c r="A35" s="35"/>
      <x:c r="B35" s="95" t="str">
        <x:f>IF(A35="","",IFERROR(INDEX('المرشحون'!$B$11:$B$60,MATCH(A35,'المرشحون'!$A$11:$A$60,0)),""))</x:f>
      </x:c>
      <x:c r="C35" s="95" t="str">
        <x:f>IF(A35="","",IFERROR(INDEX('المرشحون'!$C$11:$C$60,MATCH(A35,'المرشحون'!$A$11:$A$60,0)),""))</x:f>
      </x:c>
      <x:c r="D35" s="103"/>
      <x:c r="E35" s="103"/>
      <x:c r="F35" s="103"/>
      <x:c r="G35" s="103"/>
      <x:c r="H35" s="103"/>
      <x:c r="I35" s="99" t="str">
        <x:f>IF(A35="","",IF(COUNT(D35:H35)&lt;5,"",D35*'الإعداد'!$K$20+E35*'الإعداد'!$K$21+F35*'الإعداد'!$K$22+G35*'الإعداد'!$K$23+H35*'الإعداد'!$K$24))</x:f>
      </x:c>
      <x:c r="J35" s="95" t="str">
        <x:f>IF(A35="","",IF(I35="","غير مكتمل",IF(I35&gt;='الإعداد'!$D$14,"قوي",IF(I35&gt;=70,"متابعة",IF(I35&gt;=55,"مراجعة","عدم المتابعة")))))</x:f>
      </x:c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1"/>
      <x:c r="V35" s="1"/>
      <x:c r="W35" s="1"/>
      <x:c r="X35" s="1"/>
      <x:c r="Y35" s="1"/>
      <x:c r="Z35" s="1"/>
      <x:c r="AA35" s="1" t="n">
        <x:f>'المرشحون'!$A$35</x:f>
        <x:v>0</x:v>
      </x:c>
      <x:c r="AB35" s="1"/>
      <x:c r="AC35" s="1"/>
      <x:c r="AD35" s="1"/>
    </x:row>
    <x:row r="36">
      <x:c r="A36" s="35"/>
      <x:c r="B36" s="95" t="str">
        <x:f>IF(A36="","",IFERROR(INDEX('المرشحون'!$B$11:$B$60,MATCH(A36,'المرشحون'!$A$11:$A$60,0)),""))</x:f>
      </x:c>
      <x:c r="C36" s="95" t="str">
        <x:f>IF(A36="","",IFERROR(INDEX('المرشحون'!$C$11:$C$60,MATCH(A36,'المرشحون'!$A$11:$A$60,0)),""))</x:f>
      </x:c>
      <x:c r="D36" s="103"/>
      <x:c r="E36" s="103"/>
      <x:c r="F36" s="103"/>
      <x:c r="G36" s="103"/>
      <x:c r="H36" s="103"/>
      <x:c r="I36" s="99" t="str">
        <x:f>IF(A36="","",IF(COUNT(D36:H36)&lt;5,"",D36*'الإعداد'!$K$20+E36*'الإعداد'!$K$21+F36*'الإعداد'!$K$22+G36*'الإعداد'!$K$23+H36*'الإعداد'!$K$24))</x:f>
      </x:c>
      <x:c r="J36" s="95" t="str">
        <x:f>IF(A36="","",IF(I36="","غير مكتمل",IF(I36&gt;='الإعداد'!$D$14,"قوي",IF(I36&gt;=70,"متابعة",IF(I36&gt;=55,"مراجعة","عدم المتابعة")))))</x:f>
      </x:c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1"/>
      <x:c r="V36" s="1"/>
      <x:c r="W36" s="1"/>
      <x:c r="X36" s="1"/>
      <x:c r="Y36" s="1"/>
      <x:c r="Z36" s="1"/>
      <x:c r="AA36" s="1" t="n">
        <x:f>'المرشحون'!$A$36</x:f>
        <x:v>0</x:v>
      </x:c>
      <x:c r="AB36" s="1"/>
      <x:c r="AC36" s="1"/>
      <x:c r="AD36" s="1"/>
    </x:row>
    <x:row r="37">
      <x:c r="A37" s="35"/>
      <x:c r="B37" s="95" t="str">
        <x:f>IF(A37="","",IFERROR(INDEX('المرشحون'!$B$11:$B$60,MATCH(A37,'المرشحون'!$A$11:$A$60,0)),""))</x:f>
      </x:c>
      <x:c r="C37" s="95" t="str">
        <x:f>IF(A37="","",IFERROR(INDEX('المرشحون'!$C$11:$C$60,MATCH(A37,'المرشحون'!$A$11:$A$60,0)),""))</x:f>
      </x:c>
      <x:c r="D37" s="103"/>
      <x:c r="E37" s="103"/>
      <x:c r="F37" s="103"/>
      <x:c r="G37" s="103"/>
      <x:c r="H37" s="103"/>
      <x:c r="I37" s="99" t="str">
        <x:f>IF(A37="","",IF(COUNT(D37:H37)&lt;5,"",D37*'الإعداد'!$K$20+E37*'الإعداد'!$K$21+F37*'الإعداد'!$K$22+G37*'الإعداد'!$K$23+H37*'الإعداد'!$K$24))</x:f>
      </x:c>
      <x:c r="J37" s="95" t="str">
        <x:f>IF(A37="","",IF(I37="","غير مكتمل",IF(I37&gt;='الإعداد'!$D$14,"قوي",IF(I37&gt;=70,"متابعة",IF(I37&gt;=55,"مراجعة","عدم المتابعة")))))</x:f>
      </x:c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1"/>
      <x:c r="V37" s="1"/>
      <x:c r="W37" s="1"/>
      <x:c r="X37" s="1"/>
      <x:c r="Y37" s="1"/>
      <x:c r="Z37" s="1"/>
      <x:c r="AA37" s="1" t="n">
        <x:f>'المرشحون'!$A$37</x:f>
        <x:v>0</x:v>
      </x:c>
      <x:c r="AB37" s="1"/>
      <x:c r="AC37" s="1"/>
      <x:c r="AD37" s="1"/>
    </x:row>
    <x:row r="38">
      <x:c r="A38" s="35"/>
      <x:c r="B38" s="95" t="str">
        <x:f>IF(A38="","",IFERROR(INDEX('المرشحون'!$B$11:$B$60,MATCH(A38,'المرشحون'!$A$11:$A$60,0)),""))</x:f>
      </x:c>
      <x:c r="C38" s="95" t="str">
        <x:f>IF(A38="","",IFERROR(INDEX('المرشحون'!$C$11:$C$60,MATCH(A38,'المرشحون'!$A$11:$A$60,0)),""))</x:f>
      </x:c>
      <x:c r="D38" s="103"/>
      <x:c r="E38" s="103"/>
      <x:c r="F38" s="103"/>
      <x:c r="G38" s="103"/>
      <x:c r="H38" s="103"/>
      <x:c r="I38" s="99" t="str">
        <x:f>IF(A38="","",IF(COUNT(D38:H38)&lt;5,"",D38*'الإعداد'!$K$20+E38*'الإعداد'!$K$21+F38*'الإعداد'!$K$22+G38*'الإعداد'!$K$23+H38*'الإعداد'!$K$24))</x:f>
      </x:c>
      <x:c r="J38" s="95" t="str">
        <x:f>IF(A38="","",IF(I38="","غير مكتمل",IF(I38&gt;='الإعداد'!$D$14,"قوي",IF(I38&gt;=70,"متابعة",IF(I38&gt;=55,"مراجعة","عدم المتابعة")))))</x:f>
      </x:c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1"/>
      <x:c r="V38" s="1"/>
      <x:c r="W38" s="1"/>
      <x:c r="X38" s="1"/>
      <x:c r="Y38" s="1"/>
      <x:c r="Z38" s="1"/>
      <x:c r="AA38" s="1" t="n">
        <x:f>'المرشحون'!$A$38</x:f>
        <x:v>0</x:v>
      </x:c>
      <x:c r="AB38" s="1"/>
      <x:c r="AC38" s="1"/>
      <x:c r="AD38" s="1"/>
    </x:row>
    <x:row r="39">
      <x:c r="A39" s="35"/>
      <x:c r="B39" s="95" t="str">
        <x:f>IF(A39="","",IFERROR(INDEX('المرشحون'!$B$11:$B$60,MATCH(A39,'المرشحون'!$A$11:$A$60,0)),""))</x:f>
      </x:c>
      <x:c r="C39" s="95" t="str">
        <x:f>IF(A39="","",IFERROR(INDEX('المرشحون'!$C$11:$C$60,MATCH(A39,'المرشحون'!$A$11:$A$60,0)),""))</x:f>
      </x:c>
      <x:c r="D39" s="103"/>
      <x:c r="E39" s="103"/>
      <x:c r="F39" s="103"/>
      <x:c r="G39" s="103"/>
      <x:c r="H39" s="103"/>
      <x:c r="I39" s="99" t="str">
        <x:f>IF(A39="","",IF(COUNT(D39:H39)&lt;5,"",D39*'الإعداد'!$K$20+E39*'الإعداد'!$K$21+F39*'الإعداد'!$K$22+G39*'الإعداد'!$K$23+H39*'الإعداد'!$K$24))</x:f>
      </x:c>
      <x:c r="J39" s="95" t="str">
        <x:f>IF(A39="","",IF(I39="","غير مكتمل",IF(I39&gt;='الإعداد'!$D$14,"قوي",IF(I39&gt;=70,"متابعة",IF(I39&gt;=55,"مراجعة","عدم المتابعة")))))</x:f>
      </x:c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1"/>
      <x:c r="V39" s="1"/>
      <x:c r="W39" s="1"/>
      <x:c r="X39" s="1"/>
      <x:c r="Y39" s="1"/>
      <x:c r="Z39" s="1"/>
      <x:c r="AA39" s="1" t="n">
        <x:f>'المرشحون'!$A$39</x:f>
        <x:v>0</x:v>
      </x:c>
      <x:c r="AB39" s="1"/>
      <x:c r="AC39" s="1"/>
      <x:c r="AD39" s="1"/>
    </x:row>
    <x:row r="40">
      <x:c r="A40" s="35"/>
      <x:c r="B40" s="95" t="str">
        <x:f>IF(A40="","",IFERROR(INDEX('المرشحون'!$B$11:$B$60,MATCH(A40,'المرشحون'!$A$11:$A$60,0)),""))</x:f>
      </x:c>
      <x:c r="C40" s="95" t="str">
        <x:f>IF(A40="","",IFERROR(INDEX('المرشحون'!$C$11:$C$60,MATCH(A40,'المرشحون'!$A$11:$A$60,0)),""))</x:f>
      </x:c>
      <x:c r="D40" s="103"/>
      <x:c r="E40" s="103"/>
      <x:c r="F40" s="103"/>
      <x:c r="G40" s="103"/>
      <x:c r="H40" s="103"/>
      <x:c r="I40" s="99" t="str">
        <x:f>IF(A40="","",IF(COUNT(D40:H40)&lt;5,"",D40*'الإعداد'!$K$20+E40*'الإعداد'!$K$21+F40*'الإعداد'!$K$22+G40*'الإعداد'!$K$23+H40*'الإعداد'!$K$24))</x:f>
      </x:c>
      <x:c r="J40" s="95" t="str">
        <x:f>IF(A40="","",IF(I40="","غير مكتمل",IF(I40&gt;='الإعداد'!$D$14,"قوي",IF(I40&gt;=70,"متابعة",IF(I40&gt;=55,"مراجعة","عدم المتابعة")))))</x:f>
      </x:c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1"/>
      <x:c r="V40" s="1"/>
      <x:c r="W40" s="1"/>
      <x:c r="X40" s="1"/>
      <x:c r="Y40" s="1"/>
      <x:c r="Z40" s="1"/>
      <x:c r="AA40" s="1" t="n">
        <x:f>'المرشحون'!$A$40</x:f>
        <x:v>0</x:v>
      </x:c>
      <x:c r="AB40" s="1"/>
      <x:c r="AC40" s="1"/>
      <x:c r="AD40" s="1"/>
    </x:row>
    <x:row r="41">
      <x:c r="A41" s="35"/>
      <x:c r="B41" s="95" t="str">
        <x:f>IF(A41="","",IFERROR(INDEX('المرشحون'!$B$11:$B$60,MATCH(A41,'المرشحون'!$A$11:$A$60,0)),""))</x:f>
      </x:c>
      <x:c r="C41" s="95" t="str">
        <x:f>IF(A41="","",IFERROR(INDEX('المرشحون'!$C$11:$C$60,MATCH(A41,'المرشحون'!$A$11:$A$60,0)),""))</x:f>
      </x:c>
      <x:c r="D41" s="103"/>
      <x:c r="E41" s="103"/>
      <x:c r="F41" s="103"/>
      <x:c r="G41" s="103"/>
      <x:c r="H41" s="103"/>
      <x:c r="I41" s="99" t="str">
        <x:f>IF(A41="","",IF(COUNT(D41:H41)&lt;5,"",D41*'الإعداد'!$K$20+E41*'الإعداد'!$K$21+F41*'الإعداد'!$K$22+G41*'الإعداد'!$K$23+H41*'الإعداد'!$K$24))</x:f>
      </x:c>
      <x:c r="J41" s="95" t="str">
        <x:f>IF(A41="","",IF(I41="","غير مكتمل",IF(I41&gt;='الإعداد'!$D$14,"قوي",IF(I41&gt;=70,"متابعة",IF(I41&gt;=55,"مراجعة","عدم المتابعة")))))</x:f>
      </x:c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1"/>
      <x:c r="V41" s="1"/>
      <x:c r="W41" s="1"/>
      <x:c r="X41" s="1"/>
      <x:c r="Y41" s="1"/>
      <x:c r="Z41" s="1"/>
      <x:c r="AA41" s="1" t="n">
        <x:f>'المرشحون'!$A$41</x:f>
        <x:v>0</x:v>
      </x:c>
      <x:c r="AB41" s="1"/>
      <x:c r="AC41" s="1"/>
      <x:c r="AD41" s="1"/>
    </x:row>
    <x:row r="42">
      <x:c r="A42" s="35"/>
      <x:c r="B42" s="95" t="str">
        <x:f>IF(A42="","",IFERROR(INDEX('المرشحون'!$B$11:$B$60,MATCH(A42,'المرشحون'!$A$11:$A$60,0)),""))</x:f>
      </x:c>
      <x:c r="C42" s="95" t="str">
        <x:f>IF(A42="","",IFERROR(INDEX('المرشحون'!$C$11:$C$60,MATCH(A42,'المرشحون'!$A$11:$A$60,0)),""))</x:f>
      </x:c>
      <x:c r="D42" s="103"/>
      <x:c r="E42" s="103"/>
      <x:c r="F42" s="103"/>
      <x:c r="G42" s="103"/>
      <x:c r="H42" s="103"/>
      <x:c r="I42" s="99" t="str">
        <x:f>IF(A42="","",IF(COUNT(D42:H42)&lt;5,"",D42*'الإعداد'!$K$20+E42*'الإعداد'!$K$21+F42*'الإعداد'!$K$22+G42*'الإعداد'!$K$23+H42*'الإعداد'!$K$24))</x:f>
      </x:c>
      <x:c r="J42" s="95" t="str">
        <x:f>IF(A42="","",IF(I42="","غير مكتمل",IF(I42&gt;='الإعداد'!$D$14,"قوي",IF(I42&gt;=70,"متابعة",IF(I42&gt;=55,"مراجعة","عدم المتابعة")))))</x:f>
      </x:c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1"/>
      <x:c r="V42" s="1"/>
      <x:c r="W42" s="1"/>
      <x:c r="X42" s="1"/>
      <x:c r="Y42" s="1"/>
      <x:c r="Z42" s="1"/>
      <x:c r="AA42" s="1" t="n">
        <x:f>'المرشحون'!$A$42</x:f>
        <x:v>0</x:v>
      </x:c>
      <x:c r="AB42" s="1"/>
      <x:c r="AC42" s="1"/>
      <x:c r="AD42" s="1"/>
    </x:row>
    <x:row r="43">
      <x:c r="A43" s="35"/>
      <x:c r="B43" s="95" t="str">
        <x:f>IF(A43="","",IFERROR(INDEX('المرشحون'!$B$11:$B$60,MATCH(A43,'المرشحون'!$A$11:$A$60,0)),""))</x:f>
      </x:c>
      <x:c r="C43" s="95" t="str">
        <x:f>IF(A43="","",IFERROR(INDEX('المرشحون'!$C$11:$C$60,MATCH(A43,'المرشحون'!$A$11:$A$60,0)),""))</x:f>
      </x:c>
      <x:c r="D43" s="103"/>
      <x:c r="E43" s="103"/>
      <x:c r="F43" s="103"/>
      <x:c r="G43" s="103"/>
      <x:c r="H43" s="103"/>
      <x:c r="I43" s="99" t="str">
        <x:f>IF(A43="","",IF(COUNT(D43:H43)&lt;5,"",D43*'الإعداد'!$K$20+E43*'الإعداد'!$K$21+F43*'الإعداد'!$K$22+G43*'الإعداد'!$K$23+H43*'الإعداد'!$K$24))</x:f>
      </x:c>
      <x:c r="J43" s="95" t="str">
        <x:f>IF(A43="","",IF(I43="","غير مكتمل",IF(I43&gt;='الإعداد'!$D$14,"قوي",IF(I43&gt;=70,"متابعة",IF(I43&gt;=55,"مراجعة","عدم المتابعة")))))</x:f>
      </x:c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1"/>
      <x:c r="V43" s="1"/>
      <x:c r="W43" s="1"/>
      <x:c r="X43" s="1"/>
      <x:c r="Y43" s="1"/>
      <x:c r="Z43" s="1"/>
      <x:c r="AA43" s="1" t="n">
        <x:f>'المرشحون'!$A$43</x:f>
        <x:v>0</x:v>
      </x:c>
      <x:c r="AB43" s="1"/>
      <x:c r="AC43" s="1"/>
      <x:c r="AD43" s="1"/>
    </x:row>
    <x:row r="44">
      <x:c r="A44" s="35"/>
      <x:c r="B44" s="95" t="str">
        <x:f>IF(A44="","",IFERROR(INDEX('المرشحون'!$B$11:$B$60,MATCH(A44,'المرشحون'!$A$11:$A$60,0)),""))</x:f>
      </x:c>
      <x:c r="C44" s="95" t="str">
        <x:f>IF(A44="","",IFERROR(INDEX('المرشحون'!$C$11:$C$60,MATCH(A44,'المرشحون'!$A$11:$A$60,0)),""))</x:f>
      </x:c>
      <x:c r="D44" s="103"/>
      <x:c r="E44" s="103"/>
      <x:c r="F44" s="103"/>
      <x:c r="G44" s="103"/>
      <x:c r="H44" s="103"/>
      <x:c r="I44" s="99" t="str">
        <x:f>IF(A44="","",IF(COUNT(D44:H44)&lt;5,"",D44*'الإعداد'!$K$20+E44*'الإعداد'!$K$21+F44*'الإعداد'!$K$22+G44*'الإعداد'!$K$23+H44*'الإعداد'!$K$24))</x:f>
      </x:c>
      <x:c r="J44" s="95" t="str">
        <x:f>IF(A44="","",IF(I44="","غير مكتمل",IF(I44&gt;='الإعداد'!$D$14,"قوي",IF(I44&gt;=70,"متابعة",IF(I44&gt;=55,"مراجعة","عدم المتابعة")))))</x:f>
      </x:c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1"/>
      <x:c r="V44" s="1"/>
      <x:c r="W44" s="1"/>
      <x:c r="X44" s="1"/>
      <x:c r="Y44" s="1"/>
      <x:c r="Z44" s="1"/>
      <x:c r="AA44" s="1" t="n">
        <x:f>'المرشحون'!$A$44</x:f>
        <x:v>0</x:v>
      </x:c>
      <x:c r="AB44" s="1"/>
      <x:c r="AC44" s="1"/>
      <x:c r="AD44" s="1"/>
    </x:row>
    <x:row r="45">
      <x:c r="A45" s="35"/>
      <x:c r="B45" s="95" t="str">
        <x:f>IF(A45="","",IFERROR(INDEX('المرشحون'!$B$11:$B$60,MATCH(A45,'المرشحون'!$A$11:$A$60,0)),""))</x:f>
      </x:c>
      <x:c r="C45" s="95" t="str">
        <x:f>IF(A45="","",IFERROR(INDEX('المرشحون'!$C$11:$C$60,MATCH(A45,'المرشحون'!$A$11:$A$60,0)),""))</x:f>
      </x:c>
      <x:c r="D45" s="103"/>
      <x:c r="E45" s="103"/>
      <x:c r="F45" s="103"/>
      <x:c r="G45" s="103"/>
      <x:c r="H45" s="103"/>
      <x:c r="I45" s="99" t="str">
        <x:f>IF(A45="","",IF(COUNT(D45:H45)&lt;5,"",D45*'الإعداد'!$K$20+E45*'الإعداد'!$K$21+F45*'الإعداد'!$K$22+G45*'الإعداد'!$K$23+H45*'الإعداد'!$K$24))</x:f>
      </x:c>
      <x:c r="J45" s="95" t="str">
        <x:f>IF(A45="","",IF(I45="","غير مكتمل",IF(I45&gt;='الإعداد'!$D$14,"قوي",IF(I45&gt;=70,"متابعة",IF(I45&gt;=55,"مراجعة","عدم المتابعة")))))</x:f>
      </x:c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1"/>
      <x:c r="V45" s="1"/>
      <x:c r="W45" s="1"/>
      <x:c r="X45" s="1"/>
      <x:c r="Y45" s="1"/>
      <x:c r="Z45" s="1"/>
      <x:c r="AA45" s="1" t="n">
        <x:f>'المرشحون'!$A$45</x:f>
        <x:v>0</x:v>
      </x:c>
      <x:c r="AB45" s="1"/>
      <x:c r="AC45" s="1"/>
      <x:c r="AD45" s="1"/>
    </x:row>
    <x:row r="46">
      <x:c r="A46" s="35"/>
      <x:c r="B46" s="95" t="str">
        <x:f>IF(A46="","",IFERROR(INDEX('المرشحون'!$B$11:$B$60,MATCH(A46,'المرشحون'!$A$11:$A$60,0)),""))</x:f>
      </x:c>
      <x:c r="C46" s="95" t="str">
        <x:f>IF(A46="","",IFERROR(INDEX('المرشحون'!$C$11:$C$60,MATCH(A46,'المرشحون'!$A$11:$A$60,0)),""))</x:f>
      </x:c>
      <x:c r="D46" s="103"/>
      <x:c r="E46" s="103"/>
      <x:c r="F46" s="103"/>
      <x:c r="G46" s="103"/>
      <x:c r="H46" s="103"/>
      <x:c r="I46" s="99" t="str">
        <x:f>IF(A46="","",IF(COUNT(D46:H46)&lt;5,"",D46*'الإعداد'!$K$20+E46*'الإعداد'!$K$21+F46*'الإعداد'!$K$22+G46*'الإعداد'!$K$23+H46*'الإعداد'!$K$24))</x:f>
      </x:c>
      <x:c r="J46" s="95" t="str">
        <x:f>IF(A46="","",IF(I46="","غير مكتمل",IF(I46&gt;='الإعداد'!$D$14,"قوي",IF(I46&gt;=70,"متابعة",IF(I46&gt;=55,"مراجعة","عدم المتابعة")))))</x:f>
      </x:c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1"/>
      <x:c r="V46" s="1"/>
      <x:c r="W46" s="1"/>
      <x:c r="X46" s="1"/>
      <x:c r="Y46" s="1"/>
      <x:c r="Z46" s="1"/>
      <x:c r="AA46" s="1" t="n">
        <x:f>'المرشحون'!$A$46</x:f>
        <x:v>0</x:v>
      </x:c>
      <x:c r="AB46" s="1"/>
      <x:c r="AC46" s="1"/>
      <x:c r="AD46" s="1"/>
    </x:row>
    <x:row r="47">
      <x:c r="A47" s="35"/>
      <x:c r="B47" s="95" t="str">
        <x:f>IF(A47="","",IFERROR(INDEX('المرشحون'!$B$11:$B$60,MATCH(A47,'المرشحون'!$A$11:$A$60,0)),""))</x:f>
      </x:c>
      <x:c r="C47" s="95" t="str">
        <x:f>IF(A47="","",IFERROR(INDEX('المرشحون'!$C$11:$C$60,MATCH(A47,'المرشحون'!$A$11:$A$60,0)),""))</x:f>
      </x:c>
      <x:c r="D47" s="103"/>
      <x:c r="E47" s="103"/>
      <x:c r="F47" s="103"/>
      <x:c r="G47" s="103"/>
      <x:c r="H47" s="103"/>
      <x:c r="I47" s="99" t="str">
        <x:f>IF(A47="","",IF(COUNT(D47:H47)&lt;5,"",D47*'الإعداد'!$K$20+E47*'الإعداد'!$K$21+F47*'الإعداد'!$K$22+G47*'الإعداد'!$K$23+H47*'الإعداد'!$K$24))</x:f>
      </x:c>
      <x:c r="J47" s="95" t="str">
        <x:f>IF(A47="","",IF(I47="","غير مكتمل",IF(I47&gt;='الإعداد'!$D$14,"قوي",IF(I47&gt;=70,"متابعة",IF(I47&gt;=55,"مراجعة","عدم المتابعة")))))</x:f>
      </x:c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1"/>
      <x:c r="V47" s="1"/>
      <x:c r="W47" s="1"/>
      <x:c r="X47" s="1"/>
      <x:c r="Y47" s="1"/>
      <x:c r="Z47" s="1"/>
      <x:c r="AA47" s="1" t="n">
        <x:f>'المرشحون'!$A$47</x:f>
        <x:v>0</x:v>
      </x:c>
      <x:c r="AB47" s="1"/>
      <x:c r="AC47" s="1"/>
      <x:c r="AD47" s="1"/>
    </x:row>
    <x:row r="48">
      <x:c r="A48" s="35"/>
      <x:c r="B48" s="95" t="str">
        <x:f>IF(A48="","",IFERROR(INDEX('المرشحون'!$B$11:$B$60,MATCH(A48,'المرشحون'!$A$11:$A$60,0)),""))</x:f>
      </x:c>
      <x:c r="C48" s="95" t="str">
        <x:f>IF(A48="","",IFERROR(INDEX('المرشحون'!$C$11:$C$60,MATCH(A48,'المرشحون'!$A$11:$A$60,0)),""))</x:f>
      </x:c>
      <x:c r="D48" s="103"/>
      <x:c r="E48" s="103"/>
      <x:c r="F48" s="103"/>
      <x:c r="G48" s="103"/>
      <x:c r="H48" s="103"/>
      <x:c r="I48" s="99" t="str">
        <x:f>IF(A48="","",IF(COUNT(D48:H48)&lt;5,"",D48*'الإعداد'!$K$20+E48*'الإعداد'!$K$21+F48*'الإعداد'!$K$22+G48*'الإعداد'!$K$23+H48*'الإعداد'!$K$24))</x:f>
      </x:c>
      <x:c r="J48" s="95" t="str">
        <x:f>IF(A48="","",IF(I48="","غير مكتمل",IF(I48&gt;='الإعداد'!$D$14,"قوي",IF(I48&gt;=70,"متابعة",IF(I48&gt;=55,"مراجعة","عدم المتابعة")))))</x:f>
      </x:c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1"/>
      <x:c r="V48" s="1"/>
      <x:c r="W48" s="1"/>
      <x:c r="X48" s="1"/>
      <x:c r="Y48" s="1"/>
      <x:c r="Z48" s="1"/>
      <x:c r="AA48" s="1" t="n">
        <x:f>'المرشحون'!$A$48</x:f>
        <x:v>0</x:v>
      </x:c>
      <x:c r="AB48" s="1"/>
      <x:c r="AC48" s="1"/>
      <x:c r="AD48" s="1"/>
    </x:row>
    <x:row r="49">
      <x:c r="A49" s="35"/>
      <x:c r="B49" s="95" t="str">
        <x:f>IF(A49="","",IFERROR(INDEX('المرشحون'!$B$11:$B$60,MATCH(A49,'المرشحون'!$A$11:$A$60,0)),""))</x:f>
      </x:c>
      <x:c r="C49" s="95" t="str">
        <x:f>IF(A49="","",IFERROR(INDEX('المرشحون'!$C$11:$C$60,MATCH(A49,'المرشحون'!$A$11:$A$60,0)),""))</x:f>
      </x:c>
      <x:c r="D49" s="103"/>
      <x:c r="E49" s="103"/>
      <x:c r="F49" s="103"/>
      <x:c r="G49" s="103"/>
      <x:c r="H49" s="103"/>
      <x:c r="I49" s="99" t="str">
        <x:f>IF(A49="","",IF(COUNT(D49:H49)&lt;5,"",D49*'الإعداد'!$K$20+E49*'الإعداد'!$K$21+F49*'الإعداد'!$K$22+G49*'الإعداد'!$K$23+H49*'الإعداد'!$K$24))</x:f>
      </x:c>
      <x:c r="J49" s="95" t="str">
        <x:f>IF(A49="","",IF(I49="","غير مكتمل",IF(I49&gt;='الإعداد'!$D$14,"قوي",IF(I49&gt;=70,"متابعة",IF(I49&gt;=55,"مراجعة","عدم المتابعة")))))</x:f>
      </x:c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1"/>
      <x:c r="V49" s="1"/>
      <x:c r="W49" s="1"/>
      <x:c r="X49" s="1"/>
      <x:c r="Y49" s="1"/>
      <x:c r="Z49" s="1"/>
      <x:c r="AA49" s="1" t="n">
        <x:f>'المرشحون'!$A$49</x:f>
        <x:v>0</x:v>
      </x:c>
      <x:c r="AB49" s="1"/>
      <x:c r="AC49" s="1"/>
      <x:c r="AD49" s="1"/>
    </x:row>
    <x:row r="50">
      <x:c r="A50" s="35"/>
      <x:c r="B50" s="95" t="str">
        <x:f>IF(A50="","",IFERROR(INDEX('المرشحون'!$B$11:$B$60,MATCH(A50,'المرشحون'!$A$11:$A$60,0)),""))</x:f>
      </x:c>
      <x:c r="C50" s="95" t="str">
        <x:f>IF(A50="","",IFERROR(INDEX('المرشحون'!$C$11:$C$60,MATCH(A50,'المرشحون'!$A$11:$A$60,0)),""))</x:f>
      </x:c>
      <x:c r="D50" s="103"/>
      <x:c r="E50" s="103"/>
      <x:c r="F50" s="103"/>
      <x:c r="G50" s="103"/>
      <x:c r="H50" s="103"/>
      <x:c r="I50" s="99" t="str">
        <x:f>IF(A50="","",IF(COUNT(D50:H50)&lt;5,"",D50*'الإعداد'!$K$20+E50*'الإعداد'!$K$21+F50*'الإعداد'!$K$22+G50*'الإعداد'!$K$23+H50*'الإعداد'!$K$24))</x:f>
      </x:c>
      <x:c r="J50" s="95" t="str">
        <x:f>IF(A50="","",IF(I50="","غير مكتمل",IF(I50&gt;='الإعداد'!$D$14,"قوي",IF(I50&gt;=70,"متابعة",IF(I50&gt;=55,"مراجعة","عدم المتابعة")))))</x:f>
      </x:c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1"/>
      <x:c r="V50" s="1"/>
      <x:c r="W50" s="1"/>
      <x:c r="X50" s="1"/>
      <x:c r="Y50" s="1"/>
      <x:c r="Z50" s="1"/>
      <x:c r="AA50" s="1" t="n">
        <x:f>'المرشحون'!$A$50</x:f>
        <x:v>0</x:v>
      </x:c>
      <x:c r="AB50" s="1"/>
      <x:c r="AC50" s="1"/>
      <x:c r="AD50" s="1"/>
    </x:row>
    <x:row r="51">
      <x:c r="A51" s="35"/>
      <x:c r="B51" s="95" t="str">
        <x:f>IF(A51="","",IFERROR(INDEX('المرشحون'!$B$11:$B$60,MATCH(A51,'المرشحون'!$A$11:$A$60,0)),""))</x:f>
      </x:c>
      <x:c r="C51" s="95" t="str">
        <x:f>IF(A51="","",IFERROR(INDEX('المرشحون'!$C$11:$C$60,MATCH(A51,'المرشحون'!$A$11:$A$60,0)),""))</x:f>
      </x:c>
      <x:c r="D51" s="103"/>
      <x:c r="E51" s="103"/>
      <x:c r="F51" s="103"/>
      <x:c r="G51" s="103"/>
      <x:c r="H51" s="103"/>
      <x:c r="I51" s="99" t="str">
        <x:f>IF(A51="","",IF(COUNT(D51:H51)&lt;5,"",D51*'الإعداد'!$K$20+E51*'الإعداد'!$K$21+F51*'الإعداد'!$K$22+G51*'الإعداد'!$K$23+H51*'الإعداد'!$K$24))</x:f>
      </x:c>
      <x:c r="J51" s="95" t="str">
        <x:f>IF(A51="","",IF(I51="","غير مكتمل",IF(I51&gt;='الإعداد'!$D$14,"قوي",IF(I51&gt;=70,"متابعة",IF(I51&gt;=55,"مراجعة","عدم المتابعة")))))</x:f>
      </x:c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1"/>
      <x:c r="V51" s="1"/>
      <x:c r="W51" s="1"/>
      <x:c r="X51" s="1"/>
      <x:c r="Y51" s="1"/>
      <x:c r="Z51" s="1"/>
      <x:c r="AA51" s="1" t="n">
        <x:f>'المرشحون'!$A$51</x:f>
        <x:v>0</x:v>
      </x:c>
      <x:c r="AB51" s="1"/>
      <x:c r="AC51" s="1"/>
      <x:c r="AD51" s="1"/>
    </x:row>
    <x:row r="52">
      <x:c r="A52" s="35"/>
      <x:c r="B52" s="95" t="str">
        <x:f>IF(A52="","",IFERROR(INDEX('المرشحون'!$B$11:$B$60,MATCH(A52,'المرشحون'!$A$11:$A$60,0)),""))</x:f>
      </x:c>
      <x:c r="C52" s="95" t="str">
        <x:f>IF(A52="","",IFERROR(INDEX('المرشحون'!$C$11:$C$60,MATCH(A52,'المرشحون'!$A$11:$A$60,0)),""))</x:f>
      </x:c>
      <x:c r="D52" s="103"/>
      <x:c r="E52" s="103"/>
      <x:c r="F52" s="103"/>
      <x:c r="G52" s="103"/>
      <x:c r="H52" s="103"/>
      <x:c r="I52" s="99" t="str">
        <x:f>IF(A52="","",IF(COUNT(D52:H52)&lt;5,"",D52*'الإعداد'!$K$20+E52*'الإعداد'!$K$21+F52*'الإعداد'!$K$22+G52*'الإعداد'!$K$23+H52*'الإعداد'!$K$24))</x:f>
      </x:c>
      <x:c r="J52" s="95" t="str">
        <x:f>IF(A52="","",IF(I52="","غير مكتمل",IF(I52&gt;='الإعداد'!$D$14,"قوي",IF(I52&gt;=70,"متابعة",IF(I52&gt;=55,"مراجعة","عدم المتابعة")))))</x:f>
      </x:c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1"/>
      <x:c r="V52" s="1"/>
      <x:c r="W52" s="1"/>
      <x:c r="X52" s="1"/>
      <x:c r="Y52" s="1"/>
      <x:c r="Z52" s="1"/>
      <x:c r="AA52" s="1" t="n">
        <x:f>'المرشحون'!$A$52</x:f>
        <x:v>0</x:v>
      </x:c>
      <x:c r="AB52" s="1"/>
      <x:c r="AC52" s="1"/>
      <x:c r="AD52" s="1"/>
    </x:row>
    <x:row r="53">
      <x:c r="A53" s="35"/>
      <x:c r="B53" s="95" t="str">
        <x:f>IF(A53="","",IFERROR(INDEX('المرشحون'!$B$11:$B$60,MATCH(A53,'المرشحون'!$A$11:$A$60,0)),""))</x:f>
      </x:c>
      <x:c r="C53" s="95" t="str">
        <x:f>IF(A53="","",IFERROR(INDEX('المرشحون'!$C$11:$C$60,MATCH(A53,'المرشحون'!$A$11:$A$60,0)),""))</x:f>
      </x:c>
      <x:c r="D53" s="103"/>
      <x:c r="E53" s="103"/>
      <x:c r="F53" s="103"/>
      <x:c r="G53" s="103"/>
      <x:c r="H53" s="103"/>
      <x:c r="I53" s="99" t="str">
        <x:f>IF(A53="","",IF(COUNT(D53:H53)&lt;5,"",D53*'الإعداد'!$K$20+E53*'الإعداد'!$K$21+F53*'الإعداد'!$K$22+G53*'الإعداد'!$K$23+H53*'الإعداد'!$K$24))</x:f>
      </x:c>
      <x:c r="J53" s="95" t="str">
        <x:f>IF(A53="","",IF(I53="","غير مكتمل",IF(I53&gt;='الإعداد'!$D$14,"قوي",IF(I53&gt;=70,"متابعة",IF(I53&gt;=55,"مراجعة","عدم المتابعة")))))</x:f>
      </x:c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1"/>
      <x:c r="V53" s="1"/>
      <x:c r="W53" s="1"/>
      <x:c r="X53" s="1"/>
      <x:c r="Y53" s="1"/>
      <x:c r="Z53" s="1"/>
      <x:c r="AA53" s="1" t="n">
        <x:f>'المرشحون'!$A$53</x:f>
        <x:v>0</x:v>
      </x:c>
      <x:c r="AB53" s="1"/>
      <x:c r="AC53" s="1"/>
      <x:c r="AD53" s="1"/>
    </x:row>
    <x:row r="54">
      <x:c r="A54" s="35"/>
      <x:c r="B54" s="95" t="str">
        <x:f>IF(A54="","",IFERROR(INDEX('المرشحون'!$B$11:$B$60,MATCH(A54,'المرشحون'!$A$11:$A$60,0)),""))</x:f>
      </x:c>
      <x:c r="C54" s="95" t="str">
        <x:f>IF(A54="","",IFERROR(INDEX('المرشحون'!$C$11:$C$60,MATCH(A54,'المرشحون'!$A$11:$A$60,0)),""))</x:f>
      </x:c>
      <x:c r="D54" s="103"/>
      <x:c r="E54" s="103"/>
      <x:c r="F54" s="103"/>
      <x:c r="G54" s="103"/>
      <x:c r="H54" s="103"/>
      <x:c r="I54" s="99" t="str">
        <x:f>IF(A54="","",IF(COUNT(D54:H54)&lt;5,"",D54*'الإعداد'!$K$20+E54*'الإعداد'!$K$21+F54*'الإعداد'!$K$22+G54*'الإعداد'!$K$23+H54*'الإعداد'!$K$24))</x:f>
      </x:c>
      <x:c r="J54" s="95" t="str">
        <x:f>IF(A54="","",IF(I54="","غير مكتمل",IF(I54&gt;='الإعداد'!$D$14,"قوي",IF(I54&gt;=70,"متابعة",IF(I54&gt;=55,"مراجعة","عدم المتابعة")))))</x:f>
      </x:c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1"/>
      <x:c r="V54" s="1"/>
      <x:c r="W54" s="1"/>
      <x:c r="X54" s="1"/>
      <x:c r="Y54" s="1"/>
      <x:c r="Z54" s="1"/>
      <x:c r="AA54" s="1" t="n">
        <x:f>'المرشحون'!$A$54</x:f>
        <x:v>0</x:v>
      </x:c>
      <x:c r="AB54" s="1"/>
      <x:c r="AC54" s="1"/>
      <x:c r="AD54" s="1"/>
    </x:row>
    <x:row r="55">
      <x:c r="A55" s="35"/>
      <x:c r="B55" s="95" t="str">
        <x:f>IF(A55="","",IFERROR(INDEX('المرشحون'!$B$11:$B$60,MATCH(A55,'المرشحون'!$A$11:$A$60,0)),""))</x:f>
      </x:c>
      <x:c r="C55" s="95" t="str">
        <x:f>IF(A55="","",IFERROR(INDEX('المرشحون'!$C$11:$C$60,MATCH(A55,'المرشحون'!$A$11:$A$60,0)),""))</x:f>
      </x:c>
      <x:c r="D55" s="103"/>
      <x:c r="E55" s="103"/>
      <x:c r="F55" s="103"/>
      <x:c r="G55" s="103"/>
      <x:c r="H55" s="103"/>
      <x:c r="I55" s="99" t="str">
        <x:f>IF(A55="","",IF(COUNT(D55:H55)&lt;5,"",D55*'الإعداد'!$K$20+E55*'الإعداد'!$K$21+F55*'الإعداد'!$K$22+G55*'الإعداد'!$K$23+H55*'الإعداد'!$K$24))</x:f>
      </x:c>
      <x:c r="J55" s="95" t="str">
        <x:f>IF(A55="","",IF(I55="","غير مكتمل",IF(I55&gt;='الإعداد'!$D$14,"قوي",IF(I55&gt;=70,"متابعة",IF(I55&gt;=55,"مراجعة","عدم المتابعة")))))</x:f>
      </x:c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1"/>
      <x:c r="V55" s="1"/>
      <x:c r="W55" s="1"/>
      <x:c r="X55" s="1"/>
      <x:c r="Y55" s="1"/>
      <x:c r="Z55" s="1"/>
      <x:c r="AA55" s="1" t="n">
        <x:f>'المرشحون'!$A$55</x:f>
        <x:v>0</x:v>
      </x:c>
      <x:c r="AB55" s="1"/>
      <x:c r="AC55" s="1"/>
      <x:c r="AD55" s="1"/>
    </x:row>
    <x:row r="56">
      <x:c r="A56" s="35"/>
      <x:c r="B56" s="95" t="str">
        <x:f>IF(A56="","",IFERROR(INDEX('المرشحون'!$B$11:$B$60,MATCH(A56,'المرشحون'!$A$11:$A$60,0)),""))</x:f>
      </x:c>
      <x:c r="C56" s="95" t="str">
        <x:f>IF(A56="","",IFERROR(INDEX('المرشحون'!$C$11:$C$60,MATCH(A56,'المرشحون'!$A$11:$A$60,0)),""))</x:f>
      </x:c>
      <x:c r="D56" s="103"/>
      <x:c r="E56" s="103"/>
      <x:c r="F56" s="103"/>
      <x:c r="G56" s="103"/>
      <x:c r="H56" s="103"/>
      <x:c r="I56" s="99" t="str">
        <x:f>IF(A56="","",IF(COUNT(D56:H56)&lt;5,"",D56*'الإعداد'!$K$20+E56*'الإعداد'!$K$21+F56*'الإعداد'!$K$22+G56*'الإعداد'!$K$23+H56*'الإعداد'!$K$24))</x:f>
      </x:c>
      <x:c r="J56" s="95" t="str">
        <x:f>IF(A56="","",IF(I56="","غير مكتمل",IF(I56&gt;='الإعداد'!$D$14,"قوي",IF(I56&gt;=70,"متابعة",IF(I56&gt;=55,"مراجعة","عدم المتابعة")))))</x:f>
      </x:c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1"/>
      <x:c r="V56" s="1"/>
      <x:c r="W56" s="1"/>
      <x:c r="X56" s="1"/>
      <x:c r="Y56" s="1"/>
      <x:c r="Z56" s="1"/>
      <x:c r="AA56" s="1" t="n">
        <x:f>'المرشحون'!$A$56</x:f>
        <x:v>0</x:v>
      </x:c>
      <x:c r="AB56" s="1"/>
      <x:c r="AC56" s="1"/>
      <x:c r="AD56" s="1"/>
    </x:row>
    <x:row r="57">
      <x:c r="A57" s="35"/>
      <x:c r="B57" s="95" t="str">
        <x:f>IF(A57="","",IFERROR(INDEX('المرشحون'!$B$11:$B$60,MATCH(A57,'المرشحون'!$A$11:$A$60,0)),""))</x:f>
      </x:c>
      <x:c r="C57" s="95" t="str">
        <x:f>IF(A57="","",IFERROR(INDEX('المرشحون'!$C$11:$C$60,MATCH(A57,'المرشحون'!$A$11:$A$60,0)),""))</x:f>
      </x:c>
      <x:c r="D57" s="103"/>
      <x:c r="E57" s="103"/>
      <x:c r="F57" s="103"/>
      <x:c r="G57" s="103"/>
      <x:c r="H57" s="103"/>
      <x:c r="I57" s="99" t="str">
        <x:f>IF(A57="","",IF(COUNT(D57:H57)&lt;5,"",D57*'الإعداد'!$K$20+E57*'الإعداد'!$K$21+F57*'الإعداد'!$K$22+G57*'الإعداد'!$K$23+H57*'الإعداد'!$K$24))</x:f>
      </x:c>
      <x:c r="J57" s="95" t="str">
        <x:f>IF(A57="","",IF(I57="","غير مكتمل",IF(I57&gt;='الإعداد'!$D$14,"قوي",IF(I57&gt;=70,"متابعة",IF(I57&gt;=55,"مراجعة","عدم المتابعة")))))</x:f>
      </x:c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1"/>
      <x:c r="V57" s="1"/>
      <x:c r="W57" s="1"/>
      <x:c r="X57" s="1"/>
      <x:c r="Y57" s="1"/>
      <x:c r="Z57" s="1"/>
      <x:c r="AA57" s="1" t="n">
        <x:f>'المرشحون'!$A$57</x:f>
        <x:v>0</x:v>
      </x:c>
      <x:c r="AB57" s="1"/>
      <x:c r="AC57" s="1"/>
      <x:c r="AD57" s="1"/>
    </x:row>
    <x:row r="58">
      <x:c r="A58" s="35"/>
      <x:c r="B58" s="95" t="str">
        <x:f>IF(A58="","",IFERROR(INDEX('المرشحون'!$B$11:$B$60,MATCH(A58,'المرشحون'!$A$11:$A$60,0)),""))</x:f>
      </x:c>
      <x:c r="C58" s="95" t="str">
        <x:f>IF(A58="","",IFERROR(INDEX('المرشحون'!$C$11:$C$60,MATCH(A58,'المرشحون'!$A$11:$A$60,0)),""))</x:f>
      </x:c>
      <x:c r="D58" s="103"/>
      <x:c r="E58" s="103"/>
      <x:c r="F58" s="103"/>
      <x:c r="G58" s="103"/>
      <x:c r="H58" s="103"/>
      <x:c r="I58" s="99" t="str">
        <x:f>IF(A58="","",IF(COUNT(D58:H58)&lt;5,"",D58*'الإعداد'!$K$20+E58*'الإعداد'!$K$21+F58*'الإعداد'!$K$22+G58*'الإعداد'!$K$23+H58*'الإعداد'!$K$24))</x:f>
      </x:c>
      <x:c r="J58" s="95" t="str">
        <x:f>IF(A58="","",IF(I58="","غير مكتمل",IF(I58&gt;='الإعداد'!$D$14,"قوي",IF(I58&gt;=70,"متابعة",IF(I58&gt;=55,"مراجعة","عدم المتابعة")))))</x:f>
      </x:c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1"/>
      <x:c r="V58" s="1"/>
      <x:c r="W58" s="1"/>
      <x:c r="X58" s="1"/>
      <x:c r="Y58" s="1"/>
      <x:c r="Z58" s="1"/>
      <x:c r="AA58" s="1" t="n">
        <x:f>'المرشحون'!$A$58</x:f>
        <x:v>0</x:v>
      </x:c>
      <x:c r="AB58" s="1"/>
      <x:c r="AC58" s="1"/>
      <x:c r="AD58" s="1"/>
    </x:row>
    <x:row r="59">
      <x:c r="A59" s="35"/>
      <x:c r="B59" s="95" t="str">
        <x:f>IF(A59="","",IFERROR(INDEX('المرشحون'!$B$11:$B$60,MATCH(A59,'المرشحون'!$A$11:$A$60,0)),""))</x:f>
      </x:c>
      <x:c r="C59" s="95" t="str">
        <x:f>IF(A59="","",IFERROR(INDEX('المرشحون'!$C$11:$C$60,MATCH(A59,'المرشحون'!$A$11:$A$60,0)),""))</x:f>
      </x:c>
      <x:c r="D59" s="103"/>
      <x:c r="E59" s="103"/>
      <x:c r="F59" s="103"/>
      <x:c r="G59" s="103"/>
      <x:c r="H59" s="103"/>
      <x:c r="I59" s="99" t="str">
        <x:f>IF(A59="","",IF(COUNT(D59:H59)&lt;5,"",D59*'الإعداد'!$K$20+E59*'الإعداد'!$K$21+F59*'الإعداد'!$K$22+G59*'الإعداد'!$K$23+H59*'الإعداد'!$K$24))</x:f>
      </x:c>
      <x:c r="J59" s="95" t="str">
        <x:f>IF(A59="","",IF(I59="","غير مكتمل",IF(I59&gt;='الإعداد'!$D$14,"قوي",IF(I59&gt;=70,"متابعة",IF(I59&gt;=55,"مراجعة","عدم المتابعة")))))</x:f>
      </x:c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1"/>
      <x:c r="V59" s="1"/>
      <x:c r="W59" s="1"/>
      <x:c r="X59" s="1"/>
      <x:c r="Y59" s="1"/>
      <x:c r="Z59" s="1"/>
      <x:c r="AA59" s="1" t="n">
        <x:f>'المرشحون'!$A$59</x:f>
        <x:v>0</x:v>
      </x:c>
      <x:c r="AB59" s="1"/>
      <x:c r="AC59" s="1"/>
      <x:c r="AD59" s="1"/>
    </x:row>
    <x:row r="60">
      <x:c r="A60" s="36"/>
      <x:c r="B60" s="96" t="str">
        <x:f>IF(A60="","",IFERROR(INDEX('المرشحون'!$B$11:$B$60,MATCH(A60,'المرشحون'!$A$11:$A$60,0)),""))</x:f>
      </x:c>
      <x:c r="C60" s="96" t="str">
        <x:f>IF(A60="","",IFERROR(INDEX('المرشحون'!$C$11:$C$60,MATCH(A60,'المرشحون'!$A$11:$A$60,0)),""))</x:f>
      </x:c>
      <x:c r="D60" s="104"/>
      <x:c r="E60" s="104"/>
      <x:c r="F60" s="104"/>
      <x:c r="G60" s="104"/>
      <x:c r="H60" s="104"/>
      <x:c r="I60" s="100" t="str">
        <x:f>IF(A60="","",IF(COUNT(D60:H60)&lt;5,"",D60*'الإعداد'!$K$20+E60*'الإعداد'!$K$21+F60*'الإعداد'!$K$22+G60*'الإعداد'!$K$23+H60*'الإعداد'!$K$24))</x:f>
      </x:c>
      <x:c r="J60" s="96" t="str">
        <x:f>IF(A60="","",IF(I60="","غير مكتمل",IF(I60&gt;='الإعداد'!$D$14,"قوي",IF(I60&gt;=70,"متابعة",IF(I60&gt;=55,"مراجعة","عدم المتابعة")))))</x:f>
      </x:c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1"/>
      <x:c r="V60" s="1"/>
      <x:c r="W60" s="1"/>
      <x:c r="X60" s="1"/>
      <x:c r="Y60" s="1"/>
      <x:c r="Z60" s="1"/>
      <x:c r="AA60" s="1" t="n">
        <x:f>'المرشحون'!$A$60</x:f>
        <x:v>0</x:v>
      </x:c>
      <x:c r="AB60" s="1"/>
      <x:c r="AC60" s="1"/>
      <x:c r="AD60" s="1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1"/>
      <x:c r="V61" s="1"/>
      <x:c r="W61" s="1"/>
      <x:c r="X61" s="1"/>
      <x:c r="Y61" s="1"/>
      <x:c r="Z61" s="1"/>
      <x:c r="AA61" s="1"/>
      <x:c r="AB61" s="1"/>
      <x:c r="AC61" s="1"/>
      <x:c r="AD61" s="1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1"/>
      <x:c r="V62" s="1"/>
      <x:c r="W62" s="1"/>
      <x:c r="X62" s="1"/>
      <x:c r="Y62" s="1"/>
      <x:c r="Z62" s="1"/>
      <x:c r="AA62" s="1"/>
      <x:c r="AB62" s="1"/>
      <x:c r="AC62" s="1"/>
      <x:c r="AD62" s="1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1"/>
      <x:c r="V63" s="1"/>
      <x:c r="W63" s="1"/>
      <x:c r="X63" s="1"/>
      <x:c r="Y63" s="1"/>
      <x:c r="Z63" s="1"/>
      <x:c r="AA63" s="1"/>
      <x:c r="AB63" s="1"/>
      <x:c r="AC63" s="1"/>
      <x:c r="AD63" s="1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1"/>
      <x:c r="V64" s="1"/>
      <x:c r="W64" s="1"/>
      <x:c r="X64" s="1"/>
      <x:c r="Y64" s="1"/>
      <x:c r="Z64" s="1"/>
      <x:c r="AA64" s="1"/>
      <x:c r="AB64" s="1"/>
      <x:c r="AC64" s="1"/>
      <x:c r="AD64" s="1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1"/>
      <x:c r="V65" s="1"/>
      <x:c r="W65" s="1"/>
      <x:c r="X65" s="1"/>
      <x:c r="Y65" s="1"/>
      <x:c r="Z65" s="1"/>
      <x:c r="AA65" s="1"/>
      <x:c r="AB65" s="1"/>
      <x:c r="AC65" s="1"/>
      <x:c r="AD65" s="1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1"/>
      <x:c r="V66" s="1"/>
      <x:c r="W66" s="1"/>
      <x:c r="X66" s="1"/>
      <x:c r="Y66" s="1"/>
      <x:c r="Z66" s="1"/>
      <x:c r="AA66" s="1"/>
      <x:c r="AB66" s="1"/>
      <x:c r="AC66" s="1"/>
      <x:c r="AD66" s="1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1"/>
      <x:c r="V67" s="1"/>
      <x:c r="W67" s="1"/>
      <x:c r="X67" s="1"/>
      <x:c r="Y67" s="1"/>
      <x:c r="Z67" s="1"/>
      <x:c r="AA67" s="1"/>
      <x:c r="AB67" s="1"/>
      <x:c r="AC67" s="1"/>
      <x:c r="AD67" s="1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1"/>
      <x:c r="V68" s="1"/>
      <x:c r="W68" s="1"/>
      <x:c r="X68" s="1"/>
      <x:c r="Y68" s="1"/>
      <x:c r="Z68" s="1"/>
      <x:c r="AA68" s="1"/>
      <x:c r="AB68" s="1"/>
      <x:c r="AC68" s="1"/>
      <x:c r="AD68" s="1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1"/>
      <x:c r="V69" s="1"/>
      <x:c r="W69" s="1"/>
      <x:c r="X69" s="1"/>
      <x:c r="Y69" s="1"/>
      <x:c r="Z69" s="1"/>
      <x:c r="AA69" s="1"/>
      <x:c r="AB69" s="1"/>
      <x:c r="AC69" s="1"/>
      <x:c r="AD69" s="1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1"/>
      <x:c r="V70" s="1"/>
      <x:c r="W70" s="1"/>
      <x:c r="X70" s="1"/>
      <x:c r="Y70" s="1"/>
      <x:c r="Z70" s="1"/>
      <x:c r="AA70" s="1"/>
      <x:c r="AB70" s="1"/>
      <x:c r="AC70" s="1"/>
      <x:c r="AD70" s="1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1"/>
      <x:c r="V71" s="1"/>
      <x:c r="W71" s="1"/>
      <x:c r="X71" s="1"/>
      <x:c r="Y71" s="1"/>
      <x:c r="Z71" s="1"/>
      <x:c r="AA71" s="1"/>
      <x:c r="AB71" s="1"/>
      <x:c r="AC71" s="1"/>
      <x:c r="AD71" s="1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1"/>
      <x:c r="V72" s="1"/>
      <x:c r="W72" s="1"/>
      <x:c r="X72" s="1"/>
      <x:c r="Y72" s="1"/>
      <x:c r="Z72" s="1"/>
      <x:c r="AA72" s="1"/>
      <x:c r="AB72" s="1"/>
      <x:c r="AC72" s="1"/>
      <x:c r="AD72" s="1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1"/>
      <x:c r="V73" s="1"/>
      <x:c r="W73" s="1"/>
      <x:c r="X73" s="1"/>
      <x:c r="Y73" s="1"/>
      <x:c r="Z73" s="1"/>
      <x:c r="AA73" s="1"/>
      <x:c r="AB73" s="1"/>
      <x:c r="AC73" s="1"/>
      <x:c r="AD73" s="1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1"/>
      <x:c r="V74" s="1"/>
      <x:c r="W74" s="1"/>
      <x:c r="X74" s="1"/>
      <x:c r="Y74" s="1"/>
      <x:c r="Z74" s="1"/>
      <x:c r="AA74" s="1"/>
      <x:c r="AB74" s="1"/>
      <x:c r="AC74" s="1"/>
      <x:c r="AD74" s="1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1"/>
      <x:c r="V75" s="1"/>
      <x:c r="W75" s="1"/>
      <x:c r="X75" s="1"/>
      <x:c r="Y75" s="1"/>
      <x:c r="Z75" s="1"/>
      <x:c r="AA75" s="1"/>
      <x:c r="AB75" s="1"/>
      <x:c r="AC75" s="1"/>
      <x:c r="AD75" s="1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1"/>
      <x:c r="V76" s="1"/>
      <x:c r="W76" s="1"/>
      <x:c r="X76" s="1"/>
      <x:c r="Y76" s="1"/>
      <x:c r="Z76" s="1"/>
      <x:c r="AA76" s="1"/>
      <x:c r="AB76" s="1"/>
      <x:c r="AC76" s="1"/>
      <x:c r="AD76" s="1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1"/>
      <x:c r="V77" s="1"/>
      <x:c r="W77" s="1"/>
      <x:c r="X77" s="1"/>
      <x:c r="Y77" s="1"/>
      <x:c r="Z77" s="1"/>
      <x:c r="AA77" s="1"/>
      <x:c r="AB77" s="1"/>
      <x:c r="AC77" s="1"/>
      <x:c r="AD77" s="1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1"/>
      <x:c r="V78" s="1"/>
      <x:c r="W78" s="1"/>
      <x:c r="X78" s="1"/>
      <x:c r="Y78" s="1"/>
      <x:c r="Z78" s="1"/>
      <x:c r="AA78" s="1"/>
      <x:c r="AB78" s="1"/>
      <x:c r="AC78" s="1"/>
      <x:c r="AD78" s="1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1"/>
      <x:c r="V79" s="1"/>
      <x:c r="W79" s="1"/>
      <x:c r="X79" s="1"/>
      <x:c r="Y79" s="1"/>
      <x:c r="Z79" s="1"/>
      <x:c r="AA79" s="1"/>
      <x:c r="AB79" s="1"/>
      <x:c r="AC79" s="1"/>
      <x:c r="AD79" s="1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1"/>
      <x:c r="V80" s="1"/>
      <x:c r="W80" s="1"/>
      <x:c r="X80" s="1"/>
      <x:c r="Y80" s="1"/>
      <x:c r="Z80" s="1"/>
      <x:c r="AA80" s="1"/>
      <x:c r="AB80" s="1"/>
      <x:c r="AC80" s="1"/>
      <x:c r="AD80" s="1"/>
    </x:row>
    <x:row r="8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  <x:c r="R81" s="2"/>
      <x:c r="S81" s="2"/>
      <x:c r="T81" s="2"/>
      <x:c r="U81" s="1"/>
      <x:c r="V81" s="1"/>
      <x:c r="W81" s="1"/>
      <x:c r="X81" s="1"/>
      <x:c r="Y81" s="1"/>
      <x:c r="Z81" s="1"/>
      <x:c r="AA81" s="1"/>
      <x:c r="AB81" s="1"/>
      <x:c r="AC81" s="1"/>
      <x:c r="AD81" s="1"/>
    </x:row>
    <x:row r="82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  <x:c r="R82" s="2"/>
      <x:c r="S82" s="2"/>
      <x:c r="T82" s="2"/>
      <x:c r="U82" s="1"/>
      <x:c r="V82" s="1"/>
      <x:c r="W82" s="1"/>
      <x:c r="X82" s="1"/>
      <x:c r="Y82" s="1"/>
      <x:c r="Z82" s="1"/>
      <x:c r="AA82" s="1"/>
      <x:c r="AB82" s="1"/>
      <x:c r="AC82" s="1"/>
      <x:c r="AD82" s="1"/>
    </x:row>
    <x:row r="83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  <x:c r="R83" s="2"/>
      <x:c r="S83" s="2"/>
      <x:c r="T83" s="2"/>
      <x:c r="U83" s="1"/>
      <x:c r="V83" s="1"/>
      <x:c r="W83" s="1"/>
      <x:c r="X83" s="1"/>
      <x:c r="Y83" s="1"/>
      <x:c r="Z83" s="1"/>
      <x:c r="AA83" s="1"/>
      <x:c r="AB83" s="1"/>
      <x:c r="AC83" s="1"/>
      <x:c r="AD83" s="1"/>
    </x:row>
    <x:row r="84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  <x:c r="R84" s="2"/>
      <x:c r="S84" s="2"/>
      <x:c r="T84" s="2"/>
      <x:c r="U84" s="1"/>
      <x:c r="V84" s="1"/>
      <x:c r="W84" s="1"/>
      <x:c r="X84" s="1"/>
      <x:c r="Y84" s="1"/>
      <x:c r="Z84" s="1"/>
      <x:c r="AA84" s="1"/>
      <x:c r="AB84" s="1"/>
      <x:c r="AC84" s="1"/>
      <x:c r="AD84" s="1"/>
    </x:row>
    <x:row r="85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  <x:c r="R85" s="2"/>
      <x:c r="S85" s="2"/>
      <x:c r="T85" s="2"/>
      <x:c r="U85" s="1"/>
      <x:c r="V85" s="1"/>
      <x:c r="W85" s="1"/>
      <x:c r="X85" s="1"/>
      <x:c r="Y85" s="1"/>
      <x:c r="Z85" s="1"/>
      <x:c r="AA85" s="1"/>
      <x:c r="AB85" s="1"/>
      <x:c r="AC85" s="1"/>
      <x:c r="AD85" s="1"/>
    </x:row>
    <x:row r="86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  <x:c r="R86" s="2"/>
      <x:c r="S86" s="2"/>
      <x:c r="T86" s="2"/>
      <x:c r="U86" s="1"/>
      <x:c r="V86" s="1"/>
      <x:c r="W86" s="1"/>
      <x:c r="X86" s="1"/>
      <x:c r="Y86" s="1"/>
      <x:c r="Z86" s="1"/>
      <x:c r="AA86" s="1"/>
      <x:c r="AB86" s="1"/>
      <x:c r="AC86" s="1"/>
      <x:c r="AD86" s="1"/>
    </x:row>
    <x:row r="87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  <x:c r="R87" s="2"/>
      <x:c r="S87" s="2"/>
      <x:c r="T87" s="2"/>
      <x:c r="U87" s="1"/>
      <x:c r="V87" s="1"/>
      <x:c r="W87" s="1"/>
      <x:c r="X87" s="1"/>
      <x:c r="Y87" s="1"/>
      <x:c r="Z87" s="1"/>
      <x:c r="AA87" s="1"/>
      <x:c r="AB87" s="1"/>
      <x:c r="AC87" s="1"/>
      <x:c r="AD87" s="1"/>
    </x:row>
    <x:row r="88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  <x:c r="R88" s="2"/>
      <x:c r="S88" s="2"/>
      <x:c r="T88" s="2"/>
      <x:c r="U88" s="1"/>
      <x:c r="V88" s="1"/>
      <x:c r="W88" s="1"/>
      <x:c r="X88" s="1"/>
      <x:c r="Y88" s="1"/>
      <x:c r="Z88" s="1"/>
      <x:c r="AA88" s="1"/>
      <x:c r="AB88" s="1"/>
      <x:c r="AC88" s="1"/>
      <x:c r="AD88" s="1"/>
    </x:row>
    <x:row r="89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  <x:c r="R89" s="2"/>
      <x:c r="S89" s="2"/>
      <x:c r="T89" s="2"/>
      <x:c r="U89" s="1"/>
      <x:c r="V89" s="1"/>
      <x:c r="W89" s="1"/>
      <x:c r="X89" s="1"/>
      <x:c r="Y89" s="1"/>
      <x:c r="Z89" s="1"/>
      <x:c r="AA89" s="1"/>
      <x:c r="AB89" s="1"/>
      <x:c r="AC89" s="1"/>
      <x:c r="AD89" s="1"/>
    </x:row>
    <x:row r="90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  <x:c r="R90" s="2"/>
      <x:c r="S90" s="2"/>
      <x:c r="T90" s="2"/>
      <x:c r="U90" s="1"/>
      <x:c r="V90" s="1"/>
      <x:c r="W90" s="1"/>
      <x:c r="X90" s="1"/>
      <x:c r="Y90" s="1"/>
      <x:c r="Z90" s="1"/>
      <x:c r="AA90" s="1"/>
      <x:c r="AB90" s="1"/>
      <x:c r="AC90" s="1"/>
      <x:c r="AD90" s="1"/>
    </x:row>
    <x:row r="9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  <x:c r="R91" s="2"/>
      <x:c r="S91" s="2"/>
      <x:c r="T91" s="2"/>
      <x:c r="U91" s="1"/>
      <x:c r="V91" s="1"/>
      <x:c r="W91" s="1"/>
      <x:c r="X91" s="1"/>
      <x:c r="Y91" s="1"/>
      <x:c r="Z91" s="1"/>
      <x:c r="AA91" s="1"/>
      <x:c r="AB91" s="1"/>
      <x:c r="AC91" s="1"/>
      <x:c r="AD91" s="1"/>
    </x:row>
    <x:row r="92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  <x:c r="R92" s="2"/>
      <x:c r="S92" s="2"/>
      <x:c r="T92" s="2"/>
      <x:c r="U92" s="1"/>
      <x:c r="V92" s="1"/>
      <x:c r="W92" s="1"/>
      <x:c r="X92" s="1"/>
      <x:c r="Y92" s="1"/>
      <x:c r="Z92" s="1"/>
      <x:c r="AA92" s="1"/>
      <x:c r="AB92" s="1"/>
      <x:c r="AC92" s="1"/>
      <x:c r="AD92" s="1"/>
    </x:row>
    <x:row r="93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  <x:c r="R93" s="2"/>
      <x:c r="S93" s="2"/>
      <x:c r="T93" s="2"/>
      <x:c r="U93" s="1"/>
      <x:c r="V93" s="1"/>
      <x:c r="W93" s="1"/>
      <x:c r="X93" s="1"/>
      <x:c r="Y93" s="1"/>
      <x:c r="Z93" s="1"/>
      <x:c r="AA93" s="1"/>
      <x:c r="AB93" s="1"/>
      <x:c r="AC93" s="1"/>
      <x:c r="AD93" s="1"/>
    </x:row>
    <x:row r="94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  <x:c r="R94" s="2"/>
      <x:c r="S94" s="2"/>
      <x:c r="T94" s="2"/>
      <x:c r="U94" s="1"/>
      <x:c r="V94" s="1"/>
      <x:c r="W94" s="1"/>
      <x:c r="X94" s="1"/>
      <x:c r="Y94" s="1"/>
      <x:c r="Z94" s="1"/>
      <x:c r="AA94" s="1"/>
      <x:c r="AB94" s="1"/>
      <x:c r="AC94" s="1"/>
      <x:c r="AD94" s="1"/>
    </x:row>
    <x:row r="95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  <x:c r="R95" s="2"/>
      <x:c r="S95" s="2"/>
      <x:c r="T95" s="2"/>
      <x:c r="U95" s="1"/>
      <x:c r="V95" s="1"/>
      <x:c r="W95" s="1"/>
      <x:c r="X95" s="1"/>
      <x:c r="Y95" s="1"/>
      <x:c r="Z95" s="1"/>
      <x:c r="AA95" s="1"/>
      <x:c r="AB95" s="1"/>
      <x:c r="AC95" s="1"/>
      <x:c r="AD95" s="1"/>
    </x:row>
    <x:row r="96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  <x:c r="R96" s="2"/>
      <x:c r="S96" s="2"/>
      <x:c r="T96" s="2"/>
      <x:c r="U96" s="1"/>
      <x:c r="V96" s="1"/>
      <x:c r="W96" s="1"/>
      <x:c r="X96" s="1"/>
      <x:c r="Y96" s="1"/>
      <x:c r="Z96" s="1"/>
      <x:c r="AA96" s="1"/>
      <x:c r="AB96" s="1"/>
      <x:c r="AC96" s="1"/>
      <x:c r="AD96" s="1"/>
    </x:row>
    <x:row r="97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  <x:c r="R97" s="2"/>
      <x:c r="S97" s="2"/>
      <x:c r="T97" s="2"/>
      <x:c r="U97" s="1"/>
      <x:c r="V97" s="1"/>
      <x:c r="W97" s="1"/>
      <x:c r="X97" s="1"/>
      <x:c r="Y97" s="1"/>
      <x:c r="Z97" s="1"/>
      <x:c r="AA97" s="1"/>
      <x:c r="AB97" s="1"/>
      <x:c r="AC97" s="1"/>
      <x:c r="AD97" s="1"/>
    </x:row>
    <x:row r="98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  <x:c r="R98" s="2"/>
      <x:c r="S98" s="2"/>
      <x:c r="T98" s="2"/>
      <x:c r="U98" s="1"/>
      <x:c r="V98" s="1"/>
      <x:c r="W98" s="1"/>
      <x:c r="X98" s="1"/>
      <x:c r="Y98" s="1"/>
      <x:c r="Z98" s="1"/>
      <x:c r="AA98" s="1"/>
      <x:c r="AB98" s="1"/>
      <x:c r="AC98" s="1"/>
      <x:c r="AD98" s="1"/>
    </x:row>
    <x:row r="99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  <x:c r="R99" s="2"/>
      <x:c r="S99" s="2"/>
      <x:c r="T99" s="2"/>
      <x:c r="U99" s="1"/>
      <x:c r="V99" s="1"/>
      <x:c r="W99" s="1"/>
      <x:c r="X99" s="1"/>
      <x:c r="Y99" s="1"/>
      <x:c r="Z99" s="1"/>
      <x:c r="AA99" s="1"/>
      <x:c r="AB99" s="1"/>
      <x:c r="AC99" s="1"/>
      <x:c r="AD99" s="1"/>
    </x:row>
    <x:row r="100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  <x:c r="R100" s="2"/>
      <x:c r="S100" s="2"/>
      <x:c r="T100" s="2"/>
      <x:c r="U100" s="1"/>
      <x:c r="V100" s="1"/>
      <x:c r="W100" s="1"/>
      <x:c r="X100" s="1"/>
      <x:c r="Y100" s="1"/>
      <x:c r="Z100" s="1"/>
      <x:c r="AA100" s="1"/>
      <x:c r="AB100" s="1"/>
      <x:c r="AC100" s="1"/>
      <x:c r="AD100" s="1"/>
    </x:row>
    <x:row r="10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  <x:c r="R101" s="2"/>
      <x:c r="S101" s="2"/>
      <x:c r="T101" s="2"/>
      <x:c r="U101" s="1"/>
      <x:c r="V101" s="1"/>
      <x:c r="W101" s="1"/>
      <x:c r="X101" s="1"/>
      <x:c r="Y101" s="1"/>
      <x:c r="Z101" s="1"/>
      <x:c r="AA101" s="1"/>
      <x:c r="AB101" s="1"/>
      <x:c r="AC101" s="1"/>
      <x:c r="AD101" s="1"/>
    </x:row>
    <x:row r="102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  <x:c r="R102" s="2"/>
      <x:c r="S102" s="2"/>
      <x:c r="T102" s="2"/>
      <x:c r="U102" s="1"/>
      <x:c r="V102" s="1"/>
      <x:c r="W102" s="1"/>
      <x:c r="X102" s="1"/>
      <x:c r="Y102" s="1"/>
      <x:c r="Z102" s="1"/>
      <x:c r="AA102" s="1"/>
      <x:c r="AB102" s="1"/>
      <x:c r="AC102" s="1"/>
      <x:c r="AD102" s="1"/>
    </x:row>
    <x:row r="103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  <x:c r="R103" s="2"/>
      <x:c r="S103" s="2"/>
      <x:c r="T103" s="2"/>
      <x:c r="U103" s="1"/>
      <x:c r="V103" s="1"/>
      <x:c r="W103" s="1"/>
      <x:c r="X103" s="1"/>
      <x:c r="Y103" s="1"/>
      <x:c r="Z103" s="1"/>
      <x:c r="AA103" s="1"/>
      <x:c r="AB103" s="1"/>
      <x:c r="AC103" s="1"/>
      <x:c r="AD103" s="1"/>
    </x:row>
    <x:row r="104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  <x:c r="R104" s="2"/>
      <x:c r="S104" s="2"/>
      <x:c r="T104" s="2"/>
      <x:c r="U104" s="1"/>
      <x:c r="V104" s="1"/>
      <x:c r="W104" s="1"/>
      <x:c r="X104" s="1"/>
      <x:c r="Y104" s="1"/>
      <x:c r="Z104" s="1"/>
      <x:c r="AA104" s="1"/>
      <x:c r="AB104" s="1"/>
      <x:c r="AC104" s="1"/>
      <x:c r="AD104" s="1"/>
    </x:row>
    <x:row r="105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  <x:c r="R105" s="2"/>
      <x:c r="S105" s="2"/>
      <x:c r="T105" s="2"/>
      <x:c r="U105" s="1"/>
      <x:c r="V105" s="1"/>
      <x:c r="W105" s="1"/>
      <x:c r="X105" s="1"/>
      <x:c r="Y105" s="1"/>
      <x:c r="Z105" s="1"/>
      <x:c r="AA105" s="1"/>
      <x:c r="AB105" s="1"/>
      <x:c r="AC105" s="1"/>
      <x:c r="AD105" s="1"/>
    </x:row>
    <x:row r="106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  <x:c r="R106" s="2"/>
      <x:c r="S106" s="2"/>
      <x:c r="T106" s="2"/>
      <x:c r="U106" s="1"/>
      <x:c r="V106" s="1"/>
      <x:c r="W106" s="1"/>
      <x:c r="X106" s="1"/>
      <x:c r="Y106" s="1"/>
      <x:c r="Z106" s="1"/>
      <x:c r="AA106" s="1"/>
      <x:c r="AB106" s="1"/>
      <x:c r="AC106" s="1"/>
      <x:c r="AD106" s="1"/>
    </x:row>
    <x:row r="107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  <x:c r="R107" s="2"/>
      <x:c r="S107" s="2"/>
      <x:c r="T107" s="2"/>
      <x:c r="U107" s="1"/>
      <x:c r="V107" s="1"/>
      <x:c r="W107" s="1"/>
      <x:c r="X107" s="1"/>
      <x:c r="Y107" s="1"/>
      <x:c r="Z107" s="1"/>
      <x:c r="AA107" s="1"/>
      <x:c r="AB107" s="1"/>
      <x:c r="AC107" s="1"/>
      <x:c r="AD107" s="1"/>
    </x:row>
    <x:row r="108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  <x:c r="R108" s="2"/>
      <x:c r="S108" s="2"/>
      <x:c r="T108" s="2"/>
      <x:c r="U108" s="1"/>
      <x:c r="V108" s="1"/>
      <x:c r="W108" s="1"/>
      <x:c r="X108" s="1"/>
      <x:c r="Y108" s="1"/>
      <x:c r="Z108" s="1"/>
      <x:c r="AA108" s="1"/>
      <x:c r="AB108" s="1"/>
      <x:c r="AC108" s="1"/>
      <x:c r="AD108" s="1"/>
    </x:row>
    <x:row r="109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  <x:c r="R109" s="2"/>
      <x:c r="S109" s="2"/>
      <x:c r="T109" s="2"/>
      <x:c r="U109" s="1"/>
      <x:c r="V109" s="1"/>
      <x:c r="W109" s="1"/>
      <x:c r="X109" s="1"/>
      <x:c r="Y109" s="1"/>
      <x:c r="Z109" s="1"/>
      <x:c r="AA109" s="1"/>
      <x:c r="AB109" s="1"/>
      <x:c r="AC109" s="1"/>
      <x:c r="AD109" s="1"/>
    </x:row>
    <x:row r="110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  <x:c r="R110" s="2"/>
      <x:c r="S110" s="2"/>
      <x:c r="T110" s="2"/>
      <x:c r="U110" s="1"/>
      <x:c r="V110" s="1"/>
      <x:c r="W110" s="1"/>
      <x:c r="X110" s="1"/>
      <x:c r="Y110" s="1"/>
      <x:c r="Z110" s="1"/>
      <x:c r="AA110" s="1"/>
      <x:c r="AB110" s="1"/>
      <x:c r="AC110" s="1"/>
      <x:c r="AD110" s="1"/>
    </x:row>
    <x:row r="11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  <x:c r="R111" s="2"/>
      <x:c r="S111" s="2"/>
      <x:c r="T111" s="2"/>
      <x:c r="U111" s="1"/>
      <x:c r="V111" s="1"/>
      <x:c r="W111" s="1"/>
      <x:c r="X111" s="1"/>
      <x:c r="Y111" s="1"/>
      <x:c r="Z111" s="1"/>
      <x:c r="AA111" s="1"/>
      <x:c r="AB111" s="1"/>
      <x:c r="AC111" s="1"/>
      <x:c r="AD111" s="1"/>
    </x:row>
    <x:row r="112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  <x:c r="R112" s="2"/>
      <x:c r="S112" s="2"/>
      <x:c r="T112" s="2"/>
      <x:c r="U112" s="1"/>
      <x:c r="V112" s="1"/>
      <x:c r="W112" s="1"/>
      <x:c r="X112" s="1"/>
      <x:c r="Y112" s="1"/>
      <x:c r="Z112" s="1"/>
      <x:c r="AA112" s="1"/>
      <x:c r="AB112" s="1"/>
      <x:c r="AC112" s="1"/>
      <x:c r="AD112" s="1"/>
    </x:row>
    <x:row r="113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  <x:c r="R113" s="2"/>
      <x:c r="S113" s="2"/>
      <x:c r="T113" s="2"/>
      <x:c r="U113" s="1"/>
      <x:c r="V113" s="1"/>
      <x:c r="W113" s="1"/>
      <x:c r="X113" s="1"/>
      <x:c r="Y113" s="1"/>
      <x:c r="Z113" s="1"/>
      <x:c r="AA113" s="1"/>
      <x:c r="AB113" s="1"/>
      <x:c r="AC113" s="1"/>
      <x:c r="AD113" s="1"/>
    </x:row>
    <x:row r="114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  <x:c r="R114" s="2"/>
      <x:c r="S114" s="2"/>
      <x:c r="T114" s="2"/>
      <x:c r="U114" s="1"/>
      <x:c r="V114" s="1"/>
      <x:c r="W114" s="1"/>
      <x:c r="X114" s="1"/>
      <x:c r="Y114" s="1"/>
      <x:c r="Z114" s="1"/>
      <x:c r="AA114" s="1"/>
      <x:c r="AB114" s="1"/>
      <x:c r="AC114" s="1"/>
      <x:c r="AD114" s="1"/>
    </x:row>
    <x:row r="115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  <x:c r="R115" s="2"/>
      <x:c r="S115" s="2"/>
      <x:c r="T115" s="2"/>
      <x:c r="U115" s="1"/>
      <x:c r="V115" s="1"/>
      <x:c r="W115" s="1"/>
      <x:c r="X115" s="1"/>
      <x:c r="Y115" s="1"/>
      <x:c r="Z115" s="1"/>
      <x:c r="AA115" s="1"/>
      <x:c r="AB115" s="1"/>
      <x:c r="AC115" s="1"/>
      <x:c r="AD115" s="1"/>
    </x:row>
    <x:row r="116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  <x:c r="R116" s="2"/>
      <x:c r="S116" s="2"/>
      <x:c r="T116" s="2"/>
      <x:c r="U116" s="1"/>
      <x:c r="V116" s="1"/>
      <x:c r="W116" s="1"/>
      <x:c r="X116" s="1"/>
      <x:c r="Y116" s="1"/>
      <x:c r="Z116" s="1"/>
      <x:c r="AA116" s="1"/>
      <x:c r="AB116" s="1"/>
      <x:c r="AC116" s="1"/>
      <x:c r="AD116" s="1"/>
    </x:row>
    <x:row r="117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  <x:c r="R117" s="2"/>
      <x:c r="S117" s="2"/>
      <x:c r="T117" s="2"/>
      <x:c r="U117" s="1"/>
      <x:c r="V117" s="1"/>
      <x:c r="W117" s="1"/>
      <x:c r="X117" s="1"/>
      <x:c r="Y117" s="1"/>
      <x:c r="Z117" s="1"/>
      <x:c r="AA117" s="1"/>
      <x:c r="AB117" s="1"/>
      <x:c r="AC117" s="1"/>
      <x:c r="AD117" s="1"/>
    </x:row>
    <x:row r="118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  <x:c r="R118" s="2"/>
      <x:c r="S118" s="2"/>
      <x:c r="T118" s="2"/>
      <x:c r="U118" s="1"/>
      <x:c r="V118" s="1"/>
      <x:c r="W118" s="1"/>
      <x:c r="X118" s="1"/>
      <x:c r="Y118" s="1"/>
      <x:c r="Z118" s="1"/>
      <x:c r="AA118" s="1"/>
      <x:c r="AB118" s="1"/>
      <x:c r="AC118" s="1"/>
      <x:c r="AD118" s="1"/>
    </x:row>
    <x:row r="119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  <x:c r="R119" s="2"/>
      <x:c r="S119" s="2"/>
      <x:c r="T119" s="2"/>
      <x:c r="U119" s="1"/>
      <x:c r="V119" s="1"/>
      <x:c r="W119" s="1"/>
      <x:c r="X119" s="1"/>
      <x:c r="Y119" s="1"/>
      <x:c r="Z119" s="1"/>
      <x:c r="AA119" s="1"/>
      <x:c r="AB119" s="1"/>
      <x:c r="AC119" s="1"/>
      <x:c r="AD119" s="1"/>
    </x:row>
    <x:row r="120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  <x:c r="R120" s="2"/>
      <x:c r="S120" s="2"/>
      <x:c r="T120" s="2"/>
      <x:c r="U120" s="1"/>
      <x:c r="V120" s="1"/>
      <x:c r="W120" s="1"/>
      <x:c r="X120" s="1"/>
      <x:c r="Y120" s="1"/>
      <x:c r="Z120" s="1"/>
      <x:c r="AA120" s="1"/>
      <x:c r="AB120" s="1"/>
      <x:c r="AC120" s="1"/>
      <x:c r="AD120" s="1"/>
    </x:row>
  </x:sheetData>
  <x:mergeCells>
    <x:mergeCell ref="A2:B2"/>
    <x:mergeCell ref="C2:D2"/>
    <x:mergeCell ref="E2:F2"/>
    <x:mergeCell ref="G2:H2"/>
    <x:mergeCell ref="I2:J2"/>
    <x:mergeCell ref="K2:L2"/>
    <x:mergeCell ref="M2:N2"/>
    <x:mergeCell ref="O2:Q2"/>
    <x:mergeCell ref="R2:T2"/>
    <x:mergeCell ref="A4:T4"/>
    <x:mergeCell ref="A6:T6"/>
    <x:mergeCell ref="A7:T7"/>
  </x:mergeCells>
  <x:conditionalFormatting sqref="J11:J60">
    <x:cfRule type="cellIs" dxfId="6" priority="1" operator="equal">
      <x:formula>"قوي"</x:formula>
    </x:cfRule>
    <x:cfRule type="cellIs" dxfId="7" priority="2" operator="equal">
      <x:formula>"غير مكتمل"</x:formula>
    </x:cfRule>
  </x:conditionalFormatting>
  <x:dataValidations count="2">
    <x:dataValidation type="list" sqref="A11:A60">
      <x:formula1>$AA$11:$AA$60</x:formula1>
    </x:dataValidation>
    <x:dataValidation type="decimal" operator="between" sqref="D11:H60">
      <x:formula1>0</x:formula1>
      <x:formula2>100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eb1a0058e4a4499e"/>
  </x:tableParts>
</x:worksheet>
</file>

<file path=xl/worksheets/sheet6.xml><?xml version="1.0" encoding="utf-8"?>
<x:worksheet xmlns:x="http://schemas.openxmlformats.org/spreadsheetml/2006/main">
  <x:sheetViews>
    <x:sheetView showGridLines="0" workbookViewId="0" rightToLeft="1">
      <x:pane ySplit="10" topLeftCell="A11" activePane="bottomLeft" state="frozen"/>
    </x:sheetView>
  </x:sheetViews>
  <x:sheetFormatPr defaultRowHeight="15"/>
  <x:cols>
    <x:col min="1" max="1" width="13" hidden="0" customWidth="1"/>
    <x:col min="2" max="2" width="13" hidden="0" customWidth="1"/>
    <x:col min="3" max="3" width="22" hidden="0" customWidth="1"/>
    <x:col min="4" max="4" width="25" hidden="0" customWidth="1"/>
    <x:col min="5" max="5" width="14" hidden="0" customWidth="1"/>
    <x:col min="6" max="6" width="17" hidden="0" customWidth="1"/>
    <x:col min="7" max="7" width="16" hidden="0" customWidth="1"/>
    <x:col min="8" max="8" width="16" hidden="0" customWidth="1"/>
    <x:col min="9" max="9" width="18" hidden="0" customWidth="1"/>
    <x:col min="10" max="10" width="20" hidden="0" customWidth="1"/>
    <x:col min="11" max="11" width="14" hidden="0" customWidth="1"/>
    <x:col min="12" max="12" width="14" hidden="0" customWidth="1"/>
    <x:col min="13" max="13" width="19" hidden="0" customWidth="1"/>
    <x:col min="27" max="27" width="2" hidden="1" customWidth="1"/>
    <x:col min="28" max="28" width="2" hidden="1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1"/>
      <x:c r="V1" s="1"/>
      <x:c r="W1" s="1"/>
      <x:c r="X1" s="1"/>
      <x:c r="Y1" s="1"/>
      <x:c r="Z1" s="1"/>
      <x:c r="AA1" s="1"/>
      <x:c r="AB1" s="1"/>
      <x:c r="AC1" s="1"/>
      <x:c r="AD1" s="1"/>
    </x:row>
    <x:row r="2" ht="24" customHeight="1">
      <x:c r="A2" s="10" t="str">
        <x:v>الرئيسية</x:v>
      </x:c>
      <x:c r="B2" s="10" t="str">
        <x:v>الرئيسية</x:v>
      </x:c>
      <x:c r="C2" s="10" t="str">
        <x:v>الإعداد</x:v>
      </x:c>
      <x:c r="D2" s="10" t="str">
        <x:v>الإعداد</x:v>
      </x:c>
      <x:c r="E2" s="10" t="str">
        <x:v>المرشحون</x:v>
      </x:c>
      <x:c r="F2" s="10" t="str">
        <x:v>المرشحون</x:v>
      </x:c>
      <x:c r="G2" s="10" t="str">
        <x:v>المقابلات</x:v>
      </x:c>
      <x:c r="H2" s="10" t="str">
        <x:v>المقابلات</x:v>
      </x:c>
      <x:c r="I2" s="10" t="str">
        <x:v>التقييمات</x:v>
      </x:c>
      <x:c r="J2" s="10" t="str">
        <x:v>التقييمات</x:v>
      </x:c>
      <x:c r="K2" s="6" t="str">
        <x:v>العروض</x:v>
      </x:c>
      <x:c r="L2" s="6" t="str">
        <x:v>العروض</x:v>
      </x:c>
      <x:c r="M2" s="10" t="str">
        <x:v>مسار التوظيف</x:v>
      </x:c>
      <x:c r="N2" s="10" t="str">
        <x:v>مسار التوظيف</x:v>
      </x:c>
      <x:c r="O2" s="10" t="str">
        <x:v>لوحة التحكم</x:v>
      </x:c>
      <x:c r="P2" s="10" t="str">
        <x:v>لوحة التحكم</x:v>
      </x:c>
      <x:c r="Q2" s="10" t="str">
        <x:v>لوحة التحكم</x:v>
      </x:c>
      <x:c r="R2" s="10" t="str">
        <x:v>التدقيق</x:v>
      </x:c>
      <x:c r="S2" s="10" t="str">
        <x:v>التدقيق</x:v>
      </x:c>
      <x:c r="T2" s="10" t="str">
        <x:v>التدقيق</x:v>
      </x:c>
      <x:c r="U2" s="1"/>
      <x:c r="V2" s="1"/>
      <x:c r="W2" s="1"/>
      <x:c r="X2" s="1"/>
      <x:c r="Y2" s="1"/>
      <x:c r="Z2" s="1"/>
      <x:c r="AA2" s="1"/>
      <x:c r="AB2" s="1"/>
      <x:c r="AC2" s="1"/>
      <x:c r="AD2" s="1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1"/>
      <x:c r="V3" s="1"/>
      <x:c r="W3" s="1"/>
      <x:c r="X3" s="1"/>
      <x:c r="Y3" s="1"/>
      <x:c r="Z3" s="1"/>
      <x:c r="AA3" s="1"/>
      <x:c r="AB3" s="1"/>
      <x:c r="AC3" s="1"/>
      <x:c r="AD3" s="1"/>
    </x:row>
    <x:row r="4" ht="20" customHeight="1">
      <x:c r="A4" s="11" t="str">
        <x:v>ضبط العروض</x:v>
      </x:c>
      <x:c r="B4" s="11" t="str">
        <x:v>ضبط العروض</x:v>
      </x:c>
      <x:c r="C4" s="11" t="str">
        <x:v>ضبط العروض</x:v>
      </x:c>
      <x:c r="D4" s="11" t="str">
        <x:v>ضبط العروض</x:v>
      </x:c>
      <x:c r="E4" s="11" t="str">
        <x:v>ضبط العروض</x:v>
      </x:c>
      <x:c r="F4" s="11" t="str">
        <x:v>ضبط العروض</x:v>
      </x:c>
      <x:c r="G4" s="11" t="str">
        <x:v>ضبط العروض</x:v>
      </x:c>
      <x:c r="H4" s="11" t="str">
        <x:v>ضبط العروض</x:v>
      </x:c>
      <x:c r="I4" s="11" t="str">
        <x:v>ضبط العروض</x:v>
      </x:c>
      <x:c r="J4" s="11" t="str">
        <x:v>ضبط العروض</x:v>
      </x:c>
      <x:c r="K4" s="11" t="str">
        <x:v>ضبط العروض</x:v>
      </x:c>
      <x:c r="L4" s="11" t="str">
        <x:v>ضبط العروض</x:v>
      </x:c>
      <x:c r="M4" s="11" t="str">
        <x:v>ضبط العروض</x:v>
      </x:c>
      <x:c r="N4" s="11" t="str">
        <x:v>ضبط العروض</x:v>
      </x:c>
      <x:c r="O4" s="11" t="str">
        <x:v>ضبط العروض</x:v>
      </x:c>
      <x:c r="P4" s="11" t="str">
        <x:v>ضبط العروض</x:v>
      </x:c>
      <x:c r="Q4" s="11" t="str">
        <x:v>ضبط العروض</x:v>
      </x:c>
      <x:c r="R4" s="11" t="str">
        <x:v>ضبط العروض</x:v>
      </x:c>
      <x:c r="S4" s="11" t="str">
        <x:v>ضبط العروض</x:v>
      </x:c>
      <x:c r="T4" s="11" t="str">
        <x:v>ضبط العروض</x:v>
      </x:c>
      <x:c r="U4" s="1"/>
      <x:c r="V4" s="1"/>
      <x:c r="W4" s="1"/>
      <x:c r="X4" s="1"/>
      <x:c r="Y4" s="1"/>
      <x:c r="Z4" s="1"/>
      <x:c r="AA4" s="1"/>
      <x:c r="AB4" s="1"/>
      <x:c r="AC4" s="1"/>
      <x:c r="AD4" s="1"/>
    </x:row>
    <x:row r="5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1"/>
      <x:c r="V5" s="1"/>
      <x:c r="W5" s="1"/>
      <x:c r="X5" s="1"/>
      <x:c r="Y5" s="1"/>
      <x:c r="Z5" s="1"/>
      <x:c r="AA5" s="1"/>
      <x:c r="AB5" s="1"/>
      <x:c r="AC5" s="1"/>
      <x:c r="AD5" s="1"/>
    </x:row>
    <x:row r="6" ht="28" customHeight="1">
      <x:c r="A6" s="16" t="str">
        <x:v>سجل عروض العمل</x:v>
      </x:c>
      <x:c r="B6" s="16" t="str">
        <x:v>سجل عروض العمل</x:v>
      </x:c>
      <x:c r="C6" s="16" t="str">
        <x:v>سجل عروض العمل</x:v>
      </x:c>
      <x:c r="D6" s="16" t="str">
        <x:v>سجل عروض العمل</x:v>
      </x:c>
      <x:c r="E6" s="16" t="str">
        <x:v>سجل عروض العمل</x:v>
      </x:c>
      <x:c r="F6" s="16" t="str">
        <x:v>سجل عروض العمل</x:v>
      </x:c>
      <x:c r="G6" s="16" t="str">
        <x:v>سجل عروض العمل</x:v>
      </x:c>
      <x:c r="H6" s="16" t="str">
        <x:v>سجل عروض العمل</x:v>
      </x:c>
      <x:c r="I6" s="16" t="str">
        <x:v>سجل عروض العمل</x:v>
      </x:c>
      <x:c r="J6" s="16" t="str">
        <x:v>سجل عروض العمل</x:v>
      </x:c>
      <x:c r="K6" s="16" t="str">
        <x:v>سجل عروض العمل</x:v>
      </x:c>
      <x:c r="L6" s="16" t="str">
        <x:v>سجل عروض العمل</x:v>
      </x:c>
      <x:c r="M6" s="16" t="str">
        <x:v>سجل عروض العمل</x:v>
      </x:c>
      <x:c r="N6" s="16" t="str">
        <x:v>سجل عروض العمل</x:v>
      </x:c>
      <x:c r="O6" s="16" t="str">
        <x:v>سجل عروض العمل</x:v>
      </x:c>
      <x:c r="P6" s="16" t="str">
        <x:v>سجل عروض العمل</x:v>
      </x:c>
      <x:c r="Q6" s="16" t="str">
        <x:v>سجل عروض العمل</x:v>
      </x:c>
      <x:c r="R6" s="16" t="str">
        <x:v>سجل عروض العمل</x:v>
      </x:c>
      <x:c r="S6" s="16" t="str">
        <x:v>سجل عروض العمل</x:v>
      </x:c>
      <x:c r="T6" s="16" t="str">
        <x:v>سجل عروض العمل</x:v>
      </x:c>
      <x:c r="U6" s="1"/>
      <x:c r="V6" s="1"/>
      <x:c r="W6" s="1"/>
      <x:c r="X6" s="1"/>
      <x:c r="Y6" s="1"/>
      <x:c r="Z6" s="1"/>
      <x:c r="AA6" s="1"/>
      <x:c r="AB6" s="1"/>
      <x:c r="AC6" s="1"/>
      <x:c r="AD6" s="1"/>
    </x:row>
    <x:row r="7" ht="22" customHeight="1">
      <x:c r="A7" s="18" t="str">
        <x:v>اضبط الراتب المقترح والموافقة والمواعيد والاستثناءات من الميزانية.</x:v>
      </x:c>
      <x:c r="B7" s="18" t="str">
        <x:v>اضبط الراتب المقترح والموافقة والمواعيد والاستثناءات من الميزانية.</x:v>
      </x:c>
      <x:c r="C7" s="18" t="str">
        <x:v>اضبط الراتب المقترح والموافقة والمواعيد والاستثناءات من الميزانية.</x:v>
      </x:c>
      <x:c r="D7" s="18" t="str">
        <x:v>اضبط الراتب المقترح والموافقة والمواعيد والاستثناءات من الميزانية.</x:v>
      </x:c>
      <x:c r="E7" s="18" t="str">
        <x:v>اضبط الراتب المقترح والموافقة والمواعيد والاستثناءات من الميزانية.</x:v>
      </x:c>
      <x:c r="F7" s="18" t="str">
        <x:v>اضبط الراتب المقترح والموافقة والمواعيد والاستثناءات من الميزانية.</x:v>
      </x:c>
      <x:c r="G7" s="18" t="str">
        <x:v>اضبط الراتب المقترح والموافقة والمواعيد والاستثناءات من الميزانية.</x:v>
      </x:c>
      <x:c r="H7" s="18" t="str">
        <x:v>اضبط الراتب المقترح والموافقة والمواعيد والاستثناءات من الميزانية.</x:v>
      </x:c>
      <x:c r="I7" s="18" t="str">
        <x:v>اضبط الراتب المقترح والموافقة والمواعيد والاستثناءات من الميزانية.</x:v>
      </x:c>
      <x:c r="J7" s="18" t="str">
        <x:v>اضبط الراتب المقترح والموافقة والمواعيد والاستثناءات من الميزانية.</x:v>
      </x:c>
      <x:c r="K7" s="18" t="str">
        <x:v>اضبط الراتب المقترح والموافقة والمواعيد والاستثناءات من الميزانية.</x:v>
      </x:c>
      <x:c r="L7" s="18" t="str">
        <x:v>اضبط الراتب المقترح والموافقة والمواعيد والاستثناءات من الميزانية.</x:v>
      </x:c>
      <x:c r="M7" s="18" t="str">
        <x:v>اضبط الراتب المقترح والموافقة والمواعيد والاستثناءات من الميزانية.</x:v>
      </x:c>
      <x:c r="N7" s="18" t="str">
        <x:v>اضبط الراتب المقترح والموافقة والمواعيد والاستثناءات من الميزانية.</x:v>
      </x:c>
      <x:c r="O7" s="18" t="str">
        <x:v>اضبط الراتب المقترح والموافقة والمواعيد والاستثناءات من الميزانية.</x:v>
      </x:c>
      <x:c r="P7" s="18" t="str">
        <x:v>اضبط الراتب المقترح والموافقة والمواعيد والاستثناءات من الميزانية.</x:v>
      </x:c>
      <x:c r="Q7" s="18" t="str">
        <x:v>اضبط الراتب المقترح والموافقة والمواعيد والاستثناءات من الميزانية.</x:v>
      </x:c>
      <x:c r="R7" s="18" t="str">
        <x:v>اضبط الراتب المقترح والموافقة والمواعيد والاستثناءات من الميزانية.</x:v>
      </x:c>
      <x:c r="S7" s="18" t="str">
        <x:v>اضبط الراتب المقترح والموافقة والمواعيد والاستثناءات من الميزانية.</x:v>
      </x:c>
      <x:c r="T7" s="18" t="str">
        <x:v>اضبط الراتب المقترح والموافقة والمواعيد والاستثناءات من الميزانية.</x:v>
      </x:c>
      <x:c r="U7" s="1"/>
      <x:c r="V7" s="1"/>
      <x:c r="W7" s="1"/>
      <x:c r="X7" s="1"/>
      <x:c r="Y7" s="1"/>
      <x:c r="Z7" s="1"/>
      <x:c r="AA7" s="1"/>
      <x:c r="AB7" s="1"/>
      <x:c r="AC7" s="1"/>
      <x:c r="AD7" s="1"/>
    </x:row>
    <x:row r="8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1"/>
      <x:c r="V8" s="1"/>
      <x:c r="W8" s="1"/>
      <x:c r="X8" s="1"/>
      <x:c r="Y8" s="1"/>
      <x:c r="Z8" s="1"/>
      <x:c r="AA8" s="1"/>
      <x:c r="AB8" s="1"/>
      <x:c r="AC8" s="1"/>
      <x:c r="AD8" s="1"/>
    </x:row>
    <x:row r="9">
      <x:c r="A9" s="2"/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1"/>
      <x:c r="V9" s="1"/>
      <x:c r="W9" s="1"/>
      <x:c r="X9" s="1"/>
      <x:c r="Y9" s="1"/>
      <x:c r="Z9" s="1"/>
      <x:c r="AA9" s="1"/>
      <x:c r="AB9" s="1"/>
      <x:c r="AC9" s="1"/>
      <x:c r="AD9" s="1"/>
    </x:row>
    <x:row r="10">
      <x:c r="A10" s="49" t="str">
        <x:v>معرف العرض</x:v>
      </x:c>
      <x:c r="B10" s="50" t="str">
        <x:v>معرف المرشح</x:v>
      </x:c>
      <x:c r="C10" s="50" t="str">
        <x:v>المرشح</x:v>
      </x:c>
      <x:c r="D10" s="50" t="str">
        <x:v>الوظيفة</x:v>
      </x:c>
      <x:c r="E10" s="50" t="str">
        <x:v>تاريخ العرض</x:v>
      </x:c>
      <x:c r="F10" s="50" t="str">
        <x:v>الراتب المقترح</x:v>
      </x:c>
      <x:c r="G10" s="50" t="str">
        <x:v>الميزانية الدنيا</x:v>
      </x:c>
      <x:c r="H10" s="50" t="str">
        <x:v>الميزانية العليا</x:v>
      </x:c>
      <x:c r="I10" s="50" t="str">
        <x:v>الفرق عن المتوسط</x:v>
      </x:c>
      <x:c r="J10" s="50" t="str">
        <x:v>الحالة</x:v>
      </x:c>
      <x:c r="K10" s="50" t="str">
        <x:v>تاريخ القرار</x:v>
      </x:c>
      <x:c r="L10" s="50" t="str">
        <x:v>تاريخ الانتهاء</x:v>
      </x:c>
      <x:c r="M10" s="51" t="str">
        <x:v>فحص العرض</x:v>
      </x:c>
      <x:c r="N10" s="2"/>
      <x:c r="O10" s="2"/>
      <x:c r="P10" s="2"/>
      <x:c r="Q10" s="2"/>
      <x:c r="R10" s="2"/>
      <x:c r="S10" s="2"/>
      <x:c r="T10" s="2"/>
      <x:c r="U10" s="1"/>
      <x:c r="V10" s="1"/>
      <x:c r="W10" s="1"/>
      <x:c r="X10" s="1"/>
      <x:c r="Y10" s="1"/>
      <x:c r="Z10" s="1"/>
      <x:c r="AA10" s="1"/>
      <x:c r="AB10" s="1"/>
      <x:c r="AC10" s="1"/>
      <x:c r="AD10" s="1"/>
    </x:row>
    <x:row r="11">
      <x:c r="A11" s="35" t="str">
        <x:v>O-001</x:v>
      </x:c>
      <x:c r="B11" s="35" t="str">
        <x:v>C-004</x:v>
      </x:c>
      <x:c r="C11" s="95" t="str">
        <x:f>IF(B11="","",IFERROR(INDEX('المرشحون'!$B$11:$B$60,MATCH(B11,'المرشحون'!$A$11:$A$60,0)),""))</x:f>
        <x:v>Amir Patel</x:v>
      </x:c>
      <x:c r="D11" s="95" t="str">
        <x:f>IF(B11="","",IFERROR(INDEX('المرشحون'!$C$11:$C$60,MATCH(B11,'المرشحون'!$A$11:$A$60,0)),""))</x:f>
        <x:v>أخصائي تسويق</x:v>
      </x:c>
      <x:c r="E11" s="37" t="d">
        <x:v>2026-10-27T00:00:00.000Z</x:v>
      </x:c>
      <x:c r="F11" s="38" t="n">
        <x:v>218000</x:v>
      </x:c>
      <x:c r="G11" s="97" t="n">
        <x:f>IF(D11="","",IFERROR(INDEX('الإعداد'!$N$11:$N$15,MATCH(D11,'الإعداد'!$J$11:$J$15,0)),""))</x:f>
        <x:v>175000</x:v>
      </x:c>
      <x:c r="H11" s="97" t="n">
        <x:f>IF(D11="","",IFERROR(INDEX('الإعداد'!$O$11:$O$15,MATCH(D11,'الإعداد'!$J$11:$J$15,0)),""))</x:f>
        <x:v>230000</x:v>
      </x:c>
      <x:c r="I11" s="97" t="n">
        <x:f>IF(OR(F11="",G11="",H11=""),"",F11-AVERAGE(G11:H11))</x:f>
        <x:v>15500</x:v>
      </x:c>
      <x:c r="J11" s="35" t="str">
        <x:v>بانتظار الموافقة</x:v>
      </x:c>
      <x:c r="K11" s="37"/>
      <x:c r="L11" s="37" t="d">
        <x:v>2026-11-03T00:00:00.000Z</x:v>
      </x:c>
      <x:c r="M11" s="95" t="str">
        <x:f>IF(A11="","",IF(OR(B11="",C11="",D11="",E11="",F11="",J11="",L11=""),"خطأ",IF(AND(OR(J11="بانتظار الموافقة",J11="مرسل"),L11&lt;'الإعداد'!$D$11),"منتهي",IF(OR(F11&lt;G11,F11&gt;H11),"مراجعة الميزانية","جاهز"))))</x:f>
        <x:v>جاهز</x:v>
      </x:c>
      <x:c r="N11" s="2"/>
      <x:c r="O11" s="2"/>
      <x:c r="P11" s="2"/>
      <x:c r="Q11" s="2"/>
      <x:c r="R11" s="2"/>
      <x:c r="S11" s="2"/>
      <x:c r="T11" s="2"/>
      <x:c r="U11" s="1"/>
      <x:c r="V11" s="1"/>
      <x:c r="W11" s="1"/>
      <x:c r="X11" s="1"/>
      <x:c r="Y11" s="1"/>
      <x:c r="Z11" s="1"/>
      <x:c r="AA11" s="1" t="str">
        <x:f>'المرشحون'!$A$11</x:f>
        <x:v>C-001</x:v>
      </x:c>
      <x:c r="AB11" s="1" t="str">
        <x:v>مسودة</x:v>
      </x:c>
      <x:c r="AC11" s="1"/>
      <x:c r="AD11" s="1"/>
    </x:row>
    <x:row r="12">
      <x:c r="A12" s="35" t="str">
        <x:v>O-002</x:v>
      </x:c>
      <x:c r="B12" s="35" t="str">
        <x:v>C-005</x:v>
      </x:c>
      <x:c r="C12" s="95" t="str">
        <x:f>IF(B12="","",IFERROR(INDEX('المرشحون'!$B$11:$B$60,MATCH(B12,'المرشحون'!$A$11:$A$60,0)),""))</x:f>
        <x:v>Elena García</x:v>
      </x:c>
      <x:c r="D12" s="95" t="str">
        <x:f>IF(B12="","",IFERROR(INDEX('المرشحون'!$C$11:$C$60,MATCH(B12,'المرشحون'!$A$11:$A$60,0)),""))</x:f>
        <x:v>مسؤول نجاح العملاء</x:v>
      </x:c>
      <x:c r="E12" s="37" t="d">
        <x:v>2026-10-20T00:00:00.000Z</x:v>
      </x:c>
      <x:c r="F12" s="38" t="n">
        <x:v>238000</x:v>
      </x:c>
      <x:c r="G12" s="97" t="n">
        <x:f>IF(D12="","",IFERROR(INDEX('الإعداد'!$N$11:$N$15,MATCH(D12,'الإعداد'!$J$11:$J$15,0)),""))</x:f>
        <x:v>205000</x:v>
      </x:c>
      <x:c r="H12" s="97" t="n">
        <x:f>IF(D12="","",IFERROR(INDEX('الإعداد'!$O$11:$O$15,MATCH(D12,'الإعداد'!$J$11:$J$15,0)),""))</x:f>
        <x:v>255000</x:v>
      </x:c>
      <x:c r="I12" s="97" t="n">
        <x:f>IF(OR(F12="",G12="",H12=""),"",F12-AVERAGE(G12:H12))</x:f>
        <x:v>8000</x:v>
      </x:c>
      <x:c r="J12" s="35" t="str">
        <x:v>مقبول</x:v>
      </x:c>
      <x:c r="K12" s="37" t="d">
        <x:v>2026-10-24T00:00:00.000Z</x:v>
      </x:c>
      <x:c r="L12" s="37" t="d">
        <x:v>2026-10-27T00:00:00.000Z</x:v>
      </x:c>
      <x:c r="M12" s="95" t="str">
        <x:f>IF(A12="","",IF(OR(B12="",C12="",D12="",E12="",F12="",J12="",L12=""),"خطأ",IF(AND(OR(J12="بانتظار الموافقة",J12="مرسل"),L12&lt;'الإعداد'!$D$11),"منتهي",IF(OR(F12&lt;G12,F12&gt;H12),"مراجعة الميزانية","جاهز"))))</x:f>
        <x:v>جاهز</x:v>
      </x:c>
      <x:c r="N12" s="2"/>
      <x:c r="O12" s="2"/>
      <x:c r="P12" s="2"/>
      <x:c r="Q12" s="2"/>
      <x:c r="R12" s="2"/>
      <x:c r="S12" s="2"/>
      <x:c r="T12" s="2"/>
      <x:c r="U12" s="1"/>
      <x:c r="V12" s="1"/>
      <x:c r="W12" s="1"/>
      <x:c r="X12" s="1"/>
      <x:c r="Y12" s="1"/>
      <x:c r="Z12" s="1"/>
      <x:c r="AA12" s="1" t="str">
        <x:f>'المرشحون'!$A$12</x:f>
        <x:v>C-002</x:v>
      </x:c>
      <x:c r="AB12" s="1" t="str">
        <x:v>بانتظار الموافقة</x:v>
      </x:c>
      <x:c r="AC12" s="1"/>
      <x:c r="AD12" s="1"/>
    </x:row>
    <x:row r="13">
      <x:c r="A13" s="35"/>
      <x:c r="B13" s="35"/>
      <x:c r="C13" s="95" t="str">
        <x:f>IF(B13="","",IFERROR(INDEX('المرشحون'!$B$11:$B$60,MATCH(B13,'المرشحون'!$A$11:$A$60,0)),""))</x:f>
      </x:c>
      <x:c r="D13" s="95" t="str">
        <x:f>IF(B13="","",IFERROR(INDEX('المرشحون'!$C$11:$C$60,MATCH(B13,'المرشحون'!$A$11:$A$60,0)),""))</x:f>
      </x:c>
      <x:c r="E13" s="37"/>
      <x:c r="F13" s="38"/>
      <x:c r="G13" s="97" t="str">
        <x:f>IF(D13="","",IFERROR(INDEX('الإعداد'!$N$11:$N$15,MATCH(D13,'الإعداد'!$J$11:$J$15,0)),""))</x:f>
      </x:c>
      <x:c r="H13" s="97" t="str">
        <x:f>IF(D13="","",IFERROR(INDEX('الإعداد'!$O$11:$O$15,MATCH(D13,'الإعداد'!$J$11:$J$15,0)),""))</x:f>
      </x:c>
      <x:c r="I13" s="97" t="str">
        <x:f>IF(OR(F13="",G13="",H13=""),"",F13-AVERAGE(G13:H13))</x:f>
      </x:c>
      <x:c r="J13" s="35"/>
      <x:c r="K13" s="37"/>
      <x:c r="L13" s="37"/>
      <x:c r="M13" s="95" t="str">
        <x:f>IF(A13="","",IF(OR(B13="",C13="",D13="",E13="",F13="",J13="",L13=""),"خطأ",IF(AND(OR(J13="بانتظار الموافقة",J13="مرسل"),L13&lt;'الإعداد'!$D$11),"منتهي",IF(OR(F13&lt;G13,F13&gt;H13),"مراجعة الميزانية","جاهز"))))</x:f>
      </x:c>
      <x:c r="N13" s="2"/>
      <x:c r="O13" s="2"/>
      <x:c r="P13" s="2"/>
      <x:c r="Q13" s="2"/>
      <x:c r="R13" s="2"/>
      <x:c r="S13" s="2"/>
      <x:c r="T13" s="2"/>
      <x:c r="U13" s="1"/>
      <x:c r="V13" s="1"/>
      <x:c r="W13" s="1"/>
      <x:c r="X13" s="1"/>
      <x:c r="Y13" s="1"/>
      <x:c r="Z13" s="1"/>
      <x:c r="AA13" s="1" t="str">
        <x:f>'المرشحون'!$A$13</x:f>
        <x:v>C-003</x:v>
      </x:c>
      <x:c r="AB13" s="1" t="str">
        <x:v>مرسل</x:v>
      </x:c>
      <x:c r="AC13" s="1"/>
      <x:c r="AD13" s="1"/>
    </x:row>
    <x:row r="14">
      <x:c r="A14" s="35"/>
      <x:c r="B14" s="35"/>
      <x:c r="C14" s="95" t="str">
        <x:f>IF(B14="","",IFERROR(INDEX('المرشحون'!$B$11:$B$60,MATCH(B14,'المرشحون'!$A$11:$A$60,0)),""))</x:f>
      </x:c>
      <x:c r="D14" s="95" t="str">
        <x:f>IF(B14="","",IFERROR(INDEX('المرشحون'!$C$11:$C$60,MATCH(B14,'المرشحون'!$A$11:$A$60,0)),""))</x:f>
      </x:c>
      <x:c r="E14" s="37"/>
      <x:c r="F14" s="38"/>
      <x:c r="G14" s="97" t="str">
        <x:f>IF(D14="","",IFERROR(INDEX('الإعداد'!$N$11:$N$15,MATCH(D14,'الإعداد'!$J$11:$J$15,0)),""))</x:f>
      </x:c>
      <x:c r="H14" s="97" t="str">
        <x:f>IF(D14="","",IFERROR(INDEX('الإعداد'!$O$11:$O$15,MATCH(D14,'الإعداد'!$J$11:$J$15,0)),""))</x:f>
      </x:c>
      <x:c r="I14" s="97" t="str">
        <x:f>IF(OR(F14="",G14="",H14=""),"",F14-AVERAGE(G14:H14))</x:f>
      </x:c>
      <x:c r="J14" s="35"/>
      <x:c r="K14" s="37"/>
      <x:c r="L14" s="37"/>
      <x:c r="M14" s="95" t="str">
        <x:f>IF(A14="","",IF(OR(B14="",C14="",D14="",E14="",F14="",J14="",L14=""),"خطأ",IF(AND(OR(J14="بانتظار الموافقة",J14="مرسل"),L14&lt;'الإعداد'!$D$11),"منتهي",IF(OR(F14&lt;G14,F14&gt;H14),"مراجعة الميزانية","جاهز"))))</x:f>
      </x:c>
      <x:c r="N14" s="2"/>
      <x:c r="O14" s="2"/>
      <x:c r="P14" s="2"/>
      <x:c r="Q14" s="2"/>
      <x:c r="R14" s="2"/>
      <x:c r="S14" s="2"/>
      <x:c r="T14" s="2"/>
      <x:c r="U14" s="1"/>
      <x:c r="V14" s="1"/>
      <x:c r="W14" s="1"/>
      <x:c r="X14" s="1"/>
      <x:c r="Y14" s="1"/>
      <x:c r="Z14" s="1"/>
      <x:c r="AA14" s="1" t="str">
        <x:f>'المرشحون'!$A$14</x:f>
        <x:v>C-004</x:v>
      </x:c>
      <x:c r="AB14" s="1" t="str">
        <x:v>مقبول</x:v>
      </x:c>
      <x:c r="AC14" s="1"/>
      <x:c r="AD14" s="1"/>
    </x:row>
    <x:row r="15">
      <x:c r="A15" s="35"/>
      <x:c r="B15" s="35"/>
      <x:c r="C15" s="95" t="str">
        <x:f>IF(B15="","",IFERROR(INDEX('المرشحون'!$B$11:$B$60,MATCH(B15,'المرشحون'!$A$11:$A$60,0)),""))</x:f>
      </x:c>
      <x:c r="D15" s="95" t="str">
        <x:f>IF(B15="","",IFERROR(INDEX('المرشحون'!$C$11:$C$60,MATCH(B15,'المرشحون'!$A$11:$A$60,0)),""))</x:f>
      </x:c>
      <x:c r="E15" s="37"/>
      <x:c r="F15" s="38"/>
      <x:c r="G15" s="97" t="str">
        <x:f>IF(D15="","",IFERROR(INDEX('الإعداد'!$N$11:$N$15,MATCH(D15,'الإعداد'!$J$11:$J$15,0)),""))</x:f>
      </x:c>
      <x:c r="H15" s="97" t="str">
        <x:f>IF(D15="","",IFERROR(INDEX('الإعداد'!$O$11:$O$15,MATCH(D15,'الإعداد'!$J$11:$J$15,0)),""))</x:f>
      </x:c>
      <x:c r="I15" s="97" t="str">
        <x:f>IF(OR(F15="",G15="",H15=""),"",F15-AVERAGE(G15:H15))</x:f>
      </x:c>
      <x:c r="J15" s="35"/>
      <x:c r="K15" s="37"/>
      <x:c r="L15" s="37"/>
      <x:c r="M15" s="95" t="str">
        <x:f>IF(A15="","",IF(OR(B15="",C15="",D15="",E15="",F15="",J15="",L15=""),"خطأ",IF(AND(OR(J15="بانتظار الموافقة",J15="مرسل"),L15&lt;'الإعداد'!$D$11),"منتهي",IF(OR(F15&lt;G15,F15&gt;H15),"مراجعة الميزانية","جاهز"))))</x:f>
      </x:c>
      <x:c r="N15" s="2"/>
      <x:c r="O15" s="2"/>
      <x:c r="P15" s="2"/>
      <x:c r="Q15" s="2"/>
      <x:c r="R15" s="2"/>
      <x:c r="S15" s="2"/>
      <x:c r="T15" s="2"/>
      <x:c r="U15" s="1"/>
      <x:c r="V15" s="1"/>
      <x:c r="W15" s="1"/>
      <x:c r="X15" s="1"/>
      <x:c r="Y15" s="1"/>
      <x:c r="Z15" s="1"/>
      <x:c r="AA15" s="1" t="str">
        <x:f>'المرشحون'!$A$15</x:f>
        <x:v>C-005</x:v>
      </x:c>
      <x:c r="AB15" s="1" t="str">
        <x:v>مرفوض</x:v>
      </x:c>
      <x:c r="AC15" s="1"/>
      <x:c r="AD15" s="1"/>
    </x:row>
    <x:row r="16">
      <x:c r="A16" s="35"/>
      <x:c r="B16" s="35"/>
      <x:c r="C16" s="95" t="str">
        <x:f>IF(B16="","",IFERROR(INDEX('المرشحون'!$B$11:$B$60,MATCH(B16,'المرشحون'!$A$11:$A$60,0)),""))</x:f>
      </x:c>
      <x:c r="D16" s="95" t="str">
        <x:f>IF(B16="","",IFERROR(INDEX('المرشحون'!$C$11:$C$60,MATCH(B16,'المرشحون'!$A$11:$A$60,0)),""))</x:f>
      </x:c>
      <x:c r="E16" s="37"/>
      <x:c r="F16" s="38"/>
      <x:c r="G16" s="97" t="str">
        <x:f>IF(D16="","",IFERROR(INDEX('الإعداد'!$N$11:$N$15,MATCH(D16,'الإعداد'!$J$11:$J$15,0)),""))</x:f>
      </x:c>
      <x:c r="H16" s="97" t="str">
        <x:f>IF(D16="","",IFERROR(INDEX('الإعداد'!$O$11:$O$15,MATCH(D16,'الإعداد'!$J$11:$J$15,0)),""))</x:f>
      </x:c>
      <x:c r="I16" s="97" t="str">
        <x:f>IF(OR(F16="",G16="",H16=""),"",F16-AVERAGE(G16:H16))</x:f>
      </x:c>
      <x:c r="J16" s="35"/>
      <x:c r="K16" s="37"/>
      <x:c r="L16" s="37"/>
      <x:c r="M16" s="95" t="str">
        <x:f>IF(A16="","",IF(OR(B16="",C16="",D16="",E16="",F16="",J16="",L16=""),"خطأ",IF(AND(OR(J16="بانتظار الموافقة",J16="مرسل"),L16&lt;'الإعداد'!$D$11),"منتهي",IF(OR(F16&lt;G16,F16&gt;H16),"مراجعة الميزانية","جاهز"))))</x:f>
      </x:c>
      <x:c r="N16" s="2"/>
      <x:c r="O16" s="2"/>
      <x:c r="P16" s="2"/>
      <x:c r="Q16" s="2"/>
      <x:c r="R16" s="2"/>
      <x:c r="S16" s="2"/>
      <x:c r="T16" s="2"/>
      <x:c r="U16" s="1"/>
      <x:c r="V16" s="1"/>
      <x:c r="W16" s="1"/>
      <x:c r="X16" s="1"/>
      <x:c r="Y16" s="1"/>
      <x:c r="Z16" s="1"/>
      <x:c r="AA16" s="1" t="str">
        <x:f>'المرشحون'!$A$16</x:f>
        <x:v>C-006</x:v>
      </x:c>
      <x:c r="AB16" s="1" t="str">
        <x:v>مسحوب</x:v>
      </x:c>
      <x:c r="AC16" s="1"/>
      <x:c r="AD16" s="1"/>
    </x:row>
    <x:row r="17">
      <x:c r="A17" s="35"/>
      <x:c r="B17" s="35"/>
      <x:c r="C17" s="95" t="str">
        <x:f>IF(B17="","",IFERROR(INDEX('المرشحون'!$B$11:$B$60,MATCH(B17,'المرشحون'!$A$11:$A$60,0)),""))</x:f>
      </x:c>
      <x:c r="D17" s="95" t="str">
        <x:f>IF(B17="","",IFERROR(INDEX('المرشحون'!$C$11:$C$60,MATCH(B17,'المرشحون'!$A$11:$A$60,0)),""))</x:f>
      </x:c>
      <x:c r="E17" s="37"/>
      <x:c r="F17" s="38"/>
      <x:c r="G17" s="97" t="str">
        <x:f>IF(D17="","",IFERROR(INDEX('الإعداد'!$N$11:$N$15,MATCH(D17,'الإعداد'!$J$11:$J$15,0)),""))</x:f>
      </x:c>
      <x:c r="H17" s="97" t="str">
        <x:f>IF(D17="","",IFERROR(INDEX('الإعداد'!$O$11:$O$15,MATCH(D17,'الإعداد'!$J$11:$J$15,0)),""))</x:f>
      </x:c>
      <x:c r="I17" s="97" t="str">
        <x:f>IF(OR(F17="",G17="",H17=""),"",F17-AVERAGE(G17:H17))</x:f>
      </x:c>
      <x:c r="J17" s="35"/>
      <x:c r="K17" s="37"/>
      <x:c r="L17" s="37"/>
      <x:c r="M17" s="95" t="str">
        <x:f>IF(A17="","",IF(OR(B17="",C17="",D17="",E17="",F17="",J17="",L17=""),"خطأ",IF(AND(OR(J17="بانتظار الموافقة",J17="مرسل"),L17&lt;'الإعداد'!$D$11),"منتهي",IF(OR(F17&lt;G17,F17&gt;H17),"مراجعة الميزانية","جاهز"))))</x:f>
      </x:c>
      <x:c r="N17" s="2"/>
      <x:c r="O17" s="2"/>
      <x:c r="P17" s="2"/>
      <x:c r="Q17" s="2"/>
      <x:c r="R17" s="2"/>
      <x:c r="S17" s="2"/>
      <x:c r="T17" s="2"/>
      <x:c r="U17" s="1"/>
      <x:c r="V17" s="1"/>
      <x:c r="W17" s="1"/>
      <x:c r="X17" s="1"/>
      <x:c r="Y17" s="1"/>
      <x:c r="Z17" s="1"/>
      <x:c r="AA17" s="1" t="str">
        <x:f>'المرشحون'!$A$17</x:f>
        <x:v>C-007</x:v>
      </x:c>
      <x:c r="AB17" s="1"/>
      <x:c r="AC17" s="1"/>
      <x:c r="AD17" s="1"/>
    </x:row>
    <x:row r="18">
      <x:c r="A18" s="35"/>
      <x:c r="B18" s="35"/>
      <x:c r="C18" s="95" t="str">
        <x:f>IF(B18="","",IFERROR(INDEX('المرشحون'!$B$11:$B$60,MATCH(B18,'المرشحون'!$A$11:$A$60,0)),""))</x:f>
      </x:c>
      <x:c r="D18" s="95" t="str">
        <x:f>IF(B18="","",IFERROR(INDEX('المرشحون'!$C$11:$C$60,MATCH(B18,'المرشحون'!$A$11:$A$60,0)),""))</x:f>
      </x:c>
      <x:c r="E18" s="37"/>
      <x:c r="F18" s="38"/>
      <x:c r="G18" s="97" t="str">
        <x:f>IF(D18="","",IFERROR(INDEX('الإعداد'!$N$11:$N$15,MATCH(D18,'الإعداد'!$J$11:$J$15,0)),""))</x:f>
      </x:c>
      <x:c r="H18" s="97" t="str">
        <x:f>IF(D18="","",IFERROR(INDEX('الإعداد'!$O$11:$O$15,MATCH(D18,'الإعداد'!$J$11:$J$15,0)),""))</x:f>
      </x:c>
      <x:c r="I18" s="97" t="str">
        <x:f>IF(OR(F18="",G18="",H18=""),"",F18-AVERAGE(G18:H18))</x:f>
      </x:c>
      <x:c r="J18" s="35"/>
      <x:c r="K18" s="37"/>
      <x:c r="L18" s="37"/>
      <x:c r="M18" s="95" t="str">
        <x:f>IF(A18="","",IF(OR(B18="",C18="",D18="",E18="",F18="",J18="",L18=""),"خطأ",IF(AND(OR(J18="بانتظار الموافقة",J18="مرسل"),L18&lt;'الإعداد'!$D$11),"منتهي",IF(OR(F18&lt;G18,F18&gt;H18),"مراجعة الميزانية","جاهز"))))</x:f>
      </x:c>
      <x:c r="N18" s="2"/>
      <x:c r="O18" s="2"/>
      <x:c r="P18" s="2"/>
      <x:c r="Q18" s="2"/>
      <x:c r="R18" s="2"/>
      <x:c r="S18" s="2"/>
      <x:c r="T18" s="2"/>
      <x:c r="U18" s="1"/>
      <x:c r="V18" s="1"/>
      <x:c r="W18" s="1"/>
      <x:c r="X18" s="1"/>
      <x:c r="Y18" s="1"/>
      <x:c r="Z18" s="1"/>
      <x:c r="AA18" s="1" t="str">
        <x:f>'المرشحون'!$A$18</x:f>
        <x:v>C-008</x:v>
      </x:c>
      <x:c r="AB18" s="1"/>
      <x:c r="AC18" s="1"/>
      <x:c r="AD18" s="1"/>
    </x:row>
    <x:row r="19">
      <x:c r="A19" s="35"/>
      <x:c r="B19" s="35"/>
      <x:c r="C19" s="95" t="str">
        <x:f>IF(B19="","",IFERROR(INDEX('المرشحون'!$B$11:$B$60,MATCH(B19,'المرشحون'!$A$11:$A$60,0)),""))</x:f>
      </x:c>
      <x:c r="D19" s="95" t="str">
        <x:f>IF(B19="","",IFERROR(INDEX('المرشحون'!$C$11:$C$60,MATCH(B19,'المرشحون'!$A$11:$A$60,0)),""))</x:f>
      </x:c>
      <x:c r="E19" s="37"/>
      <x:c r="F19" s="38"/>
      <x:c r="G19" s="97" t="str">
        <x:f>IF(D19="","",IFERROR(INDEX('الإعداد'!$N$11:$N$15,MATCH(D19,'الإعداد'!$J$11:$J$15,0)),""))</x:f>
      </x:c>
      <x:c r="H19" s="97" t="str">
        <x:f>IF(D19="","",IFERROR(INDEX('الإعداد'!$O$11:$O$15,MATCH(D19,'الإعداد'!$J$11:$J$15,0)),""))</x:f>
      </x:c>
      <x:c r="I19" s="97" t="str">
        <x:f>IF(OR(F19="",G19="",H19=""),"",F19-AVERAGE(G19:H19))</x:f>
      </x:c>
      <x:c r="J19" s="35"/>
      <x:c r="K19" s="37"/>
      <x:c r="L19" s="37"/>
      <x:c r="M19" s="95" t="str">
        <x:f>IF(A19="","",IF(OR(B19="",C19="",D19="",E19="",F19="",J19="",L19=""),"خطأ",IF(AND(OR(J19="بانتظار الموافقة",J19="مرسل"),L19&lt;'الإعداد'!$D$11),"منتهي",IF(OR(F19&lt;G19,F19&gt;H19),"مراجعة الميزانية","جاهز"))))</x:f>
      </x:c>
      <x:c r="N19" s="2"/>
      <x:c r="O19" s="2"/>
      <x:c r="P19" s="2"/>
      <x:c r="Q19" s="2"/>
      <x:c r="R19" s="2"/>
      <x:c r="S19" s="2"/>
      <x:c r="T19" s="2"/>
      <x:c r="U19" s="1"/>
      <x:c r="V19" s="1"/>
      <x:c r="W19" s="1"/>
      <x:c r="X19" s="1"/>
      <x:c r="Y19" s="1"/>
      <x:c r="Z19" s="1"/>
      <x:c r="AA19" s="1" t="str">
        <x:f>'المرشحون'!$A$19</x:f>
        <x:v>C-009</x:v>
      </x:c>
      <x:c r="AB19" s="1"/>
      <x:c r="AC19" s="1"/>
      <x:c r="AD19" s="1"/>
    </x:row>
    <x:row r="20">
      <x:c r="A20" s="35"/>
      <x:c r="B20" s="35"/>
      <x:c r="C20" s="95" t="str">
        <x:f>IF(B20="","",IFERROR(INDEX('المرشحون'!$B$11:$B$60,MATCH(B20,'المرشحون'!$A$11:$A$60,0)),""))</x:f>
      </x:c>
      <x:c r="D20" s="95" t="str">
        <x:f>IF(B20="","",IFERROR(INDEX('المرشحون'!$C$11:$C$60,MATCH(B20,'المرشحون'!$A$11:$A$60,0)),""))</x:f>
      </x:c>
      <x:c r="E20" s="37"/>
      <x:c r="F20" s="38"/>
      <x:c r="G20" s="97" t="str">
        <x:f>IF(D20="","",IFERROR(INDEX('الإعداد'!$N$11:$N$15,MATCH(D20,'الإعداد'!$J$11:$J$15,0)),""))</x:f>
      </x:c>
      <x:c r="H20" s="97" t="str">
        <x:f>IF(D20="","",IFERROR(INDEX('الإعداد'!$O$11:$O$15,MATCH(D20,'الإعداد'!$J$11:$J$15,0)),""))</x:f>
      </x:c>
      <x:c r="I20" s="97" t="str">
        <x:f>IF(OR(F20="",G20="",H20=""),"",F20-AVERAGE(G20:H20))</x:f>
      </x:c>
      <x:c r="J20" s="35"/>
      <x:c r="K20" s="37"/>
      <x:c r="L20" s="37"/>
      <x:c r="M20" s="95" t="str">
        <x:f>IF(A20="","",IF(OR(B20="",C20="",D20="",E20="",F20="",J20="",L20=""),"خطأ",IF(AND(OR(J20="بانتظار الموافقة",J20="مرسل"),L20&lt;'الإعداد'!$D$11),"منتهي",IF(OR(F20&lt;G20,F20&gt;H20),"مراجعة الميزانية","جاهز"))))</x:f>
      </x:c>
      <x:c r="N20" s="2"/>
      <x:c r="O20" s="2"/>
      <x:c r="P20" s="2"/>
      <x:c r="Q20" s="2"/>
      <x:c r="R20" s="2"/>
      <x:c r="S20" s="2"/>
      <x:c r="T20" s="2"/>
      <x:c r="U20" s="1"/>
      <x:c r="V20" s="1"/>
      <x:c r="W20" s="1"/>
      <x:c r="X20" s="1"/>
      <x:c r="Y20" s="1"/>
      <x:c r="Z20" s="1"/>
      <x:c r="AA20" s="1" t="str">
        <x:f>'المرشحون'!$A$20</x:f>
        <x:v>C-010</x:v>
      </x:c>
      <x:c r="AB20" s="1"/>
      <x:c r="AC20" s="1"/>
      <x:c r="AD20" s="1"/>
    </x:row>
    <x:row r="21">
      <x:c r="A21" s="35"/>
      <x:c r="B21" s="35"/>
      <x:c r="C21" s="95" t="str">
        <x:f>IF(B21="","",IFERROR(INDEX('المرشحون'!$B$11:$B$60,MATCH(B21,'المرشحون'!$A$11:$A$60,0)),""))</x:f>
      </x:c>
      <x:c r="D21" s="95" t="str">
        <x:f>IF(B21="","",IFERROR(INDEX('المرشحون'!$C$11:$C$60,MATCH(B21,'المرشحون'!$A$11:$A$60,0)),""))</x:f>
      </x:c>
      <x:c r="E21" s="37"/>
      <x:c r="F21" s="38"/>
      <x:c r="G21" s="97" t="str">
        <x:f>IF(D21="","",IFERROR(INDEX('الإعداد'!$N$11:$N$15,MATCH(D21,'الإعداد'!$J$11:$J$15,0)),""))</x:f>
      </x:c>
      <x:c r="H21" s="97" t="str">
        <x:f>IF(D21="","",IFERROR(INDEX('الإعداد'!$O$11:$O$15,MATCH(D21,'الإعداد'!$J$11:$J$15,0)),""))</x:f>
      </x:c>
      <x:c r="I21" s="97" t="str">
        <x:f>IF(OR(F21="",G21="",H21=""),"",F21-AVERAGE(G21:H21))</x:f>
      </x:c>
      <x:c r="J21" s="35"/>
      <x:c r="K21" s="37"/>
      <x:c r="L21" s="37"/>
      <x:c r="M21" s="95" t="str">
        <x:f>IF(A21="","",IF(OR(B21="",C21="",D21="",E21="",F21="",J21="",L21=""),"خطأ",IF(AND(OR(J21="بانتظار الموافقة",J21="مرسل"),L21&lt;'الإعداد'!$D$11),"منتهي",IF(OR(F21&lt;G21,F21&gt;H21),"مراجعة الميزانية","جاهز"))))</x:f>
      </x:c>
      <x:c r="N21" s="2"/>
      <x:c r="O21" s="2"/>
      <x:c r="P21" s="2"/>
      <x:c r="Q21" s="2"/>
      <x:c r="R21" s="2"/>
      <x:c r="S21" s="2"/>
      <x:c r="T21" s="2"/>
      <x:c r="U21" s="1"/>
      <x:c r="V21" s="1"/>
      <x:c r="W21" s="1"/>
      <x:c r="X21" s="1"/>
      <x:c r="Y21" s="1"/>
      <x:c r="Z21" s="1"/>
      <x:c r="AA21" s="1" t="n">
        <x:f>'المرشحون'!$A$21</x:f>
        <x:v>0</x:v>
      </x:c>
      <x:c r="AB21" s="1"/>
      <x:c r="AC21" s="1"/>
      <x:c r="AD21" s="1"/>
    </x:row>
    <x:row r="22">
      <x:c r="A22" s="35"/>
      <x:c r="B22" s="35"/>
      <x:c r="C22" s="95" t="str">
        <x:f>IF(B22="","",IFERROR(INDEX('المرشحون'!$B$11:$B$60,MATCH(B22,'المرشحون'!$A$11:$A$60,0)),""))</x:f>
      </x:c>
      <x:c r="D22" s="95" t="str">
        <x:f>IF(B22="","",IFERROR(INDEX('المرشحون'!$C$11:$C$60,MATCH(B22,'المرشحون'!$A$11:$A$60,0)),""))</x:f>
      </x:c>
      <x:c r="E22" s="37"/>
      <x:c r="F22" s="38"/>
      <x:c r="G22" s="97" t="str">
        <x:f>IF(D22="","",IFERROR(INDEX('الإعداد'!$N$11:$N$15,MATCH(D22,'الإعداد'!$J$11:$J$15,0)),""))</x:f>
      </x:c>
      <x:c r="H22" s="97" t="str">
        <x:f>IF(D22="","",IFERROR(INDEX('الإعداد'!$O$11:$O$15,MATCH(D22,'الإعداد'!$J$11:$J$15,0)),""))</x:f>
      </x:c>
      <x:c r="I22" s="97" t="str">
        <x:f>IF(OR(F22="",G22="",H22=""),"",F22-AVERAGE(G22:H22))</x:f>
      </x:c>
      <x:c r="J22" s="35"/>
      <x:c r="K22" s="37"/>
      <x:c r="L22" s="37"/>
      <x:c r="M22" s="95" t="str">
        <x:f>IF(A22="","",IF(OR(B22="",C22="",D22="",E22="",F22="",J22="",L22=""),"خطأ",IF(AND(OR(J22="بانتظار الموافقة",J22="مرسل"),L22&lt;'الإعداد'!$D$11),"منتهي",IF(OR(F22&lt;G22,F22&gt;H22),"مراجعة الميزانية","جاهز"))))</x:f>
      </x:c>
      <x:c r="N22" s="2"/>
      <x:c r="O22" s="2"/>
      <x:c r="P22" s="2"/>
      <x:c r="Q22" s="2"/>
      <x:c r="R22" s="2"/>
      <x:c r="S22" s="2"/>
      <x:c r="T22" s="2"/>
      <x:c r="U22" s="1"/>
      <x:c r="V22" s="1"/>
      <x:c r="W22" s="1"/>
      <x:c r="X22" s="1"/>
      <x:c r="Y22" s="1"/>
      <x:c r="Z22" s="1"/>
      <x:c r="AA22" s="1" t="n">
        <x:f>'المرشحون'!$A$22</x:f>
        <x:v>0</x:v>
      </x:c>
      <x:c r="AB22" s="1"/>
      <x:c r="AC22" s="1"/>
      <x:c r="AD22" s="1"/>
    </x:row>
    <x:row r="23">
      <x:c r="A23" s="35"/>
      <x:c r="B23" s="35"/>
      <x:c r="C23" s="95" t="str">
        <x:f>IF(B23="","",IFERROR(INDEX('المرشحون'!$B$11:$B$60,MATCH(B23,'المرشحون'!$A$11:$A$60,0)),""))</x:f>
      </x:c>
      <x:c r="D23" s="95" t="str">
        <x:f>IF(B23="","",IFERROR(INDEX('المرشحون'!$C$11:$C$60,MATCH(B23,'المرشحون'!$A$11:$A$60,0)),""))</x:f>
      </x:c>
      <x:c r="E23" s="37"/>
      <x:c r="F23" s="38"/>
      <x:c r="G23" s="97" t="str">
        <x:f>IF(D23="","",IFERROR(INDEX('الإعداد'!$N$11:$N$15,MATCH(D23,'الإعداد'!$J$11:$J$15,0)),""))</x:f>
      </x:c>
      <x:c r="H23" s="97" t="str">
        <x:f>IF(D23="","",IFERROR(INDEX('الإعداد'!$O$11:$O$15,MATCH(D23,'الإعداد'!$J$11:$J$15,0)),""))</x:f>
      </x:c>
      <x:c r="I23" s="97" t="str">
        <x:f>IF(OR(F23="",G23="",H23=""),"",F23-AVERAGE(G23:H23))</x:f>
      </x:c>
      <x:c r="J23" s="35"/>
      <x:c r="K23" s="37"/>
      <x:c r="L23" s="37"/>
      <x:c r="M23" s="95" t="str">
        <x:f>IF(A23="","",IF(OR(B23="",C23="",D23="",E23="",F23="",J23="",L23=""),"خطأ",IF(AND(OR(J23="بانتظار الموافقة",J23="مرسل"),L23&lt;'الإعداد'!$D$11),"منتهي",IF(OR(F23&lt;G23,F23&gt;H23),"مراجعة الميزانية","جاهز"))))</x:f>
      </x:c>
      <x:c r="N23" s="2"/>
      <x:c r="O23" s="2"/>
      <x:c r="P23" s="2"/>
      <x:c r="Q23" s="2"/>
      <x:c r="R23" s="2"/>
      <x:c r="S23" s="2"/>
      <x:c r="T23" s="2"/>
      <x:c r="U23" s="1"/>
      <x:c r="V23" s="1"/>
      <x:c r="W23" s="1"/>
      <x:c r="X23" s="1"/>
      <x:c r="Y23" s="1"/>
      <x:c r="Z23" s="1"/>
      <x:c r="AA23" s="1" t="n">
        <x:f>'المرشحون'!$A$23</x:f>
        <x:v>0</x:v>
      </x:c>
      <x:c r="AB23" s="1"/>
      <x:c r="AC23" s="1"/>
      <x:c r="AD23" s="1"/>
    </x:row>
    <x:row r="24">
      <x:c r="A24" s="35"/>
      <x:c r="B24" s="35"/>
      <x:c r="C24" s="95" t="str">
        <x:f>IF(B24="","",IFERROR(INDEX('المرشحون'!$B$11:$B$60,MATCH(B24,'المرشحون'!$A$11:$A$60,0)),""))</x:f>
      </x:c>
      <x:c r="D24" s="95" t="str">
        <x:f>IF(B24="","",IFERROR(INDEX('المرشحون'!$C$11:$C$60,MATCH(B24,'المرشحون'!$A$11:$A$60,0)),""))</x:f>
      </x:c>
      <x:c r="E24" s="37"/>
      <x:c r="F24" s="38"/>
      <x:c r="G24" s="97" t="str">
        <x:f>IF(D24="","",IFERROR(INDEX('الإعداد'!$N$11:$N$15,MATCH(D24,'الإعداد'!$J$11:$J$15,0)),""))</x:f>
      </x:c>
      <x:c r="H24" s="97" t="str">
        <x:f>IF(D24="","",IFERROR(INDEX('الإعداد'!$O$11:$O$15,MATCH(D24,'الإعداد'!$J$11:$J$15,0)),""))</x:f>
      </x:c>
      <x:c r="I24" s="97" t="str">
        <x:f>IF(OR(F24="",G24="",H24=""),"",F24-AVERAGE(G24:H24))</x:f>
      </x:c>
      <x:c r="J24" s="35"/>
      <x:c r="K24" s="37"/>
      <x:c r="L24" s="37"/>
      <x:c r="M24" s="95" t="str">
        <x:f>IF(A24="","",IF(OR(B24="",C24="",D24="",E24="",F24="",J24="",L24=""),"خطأ",IF(AND(OR(J24="بانتظار الموافقة",J24="مرسل"),L24&lt;'الإعداد'!$D$11),"منتهي",IF(OR(F24&lt;G24,F24&gt;H24),"مراجعة الميزانية","جاهز"))))</x:f>
      </x:c>
      <x:c r="N24" s="2"/>
      <x:c r="O24" s="2"/>
      <x:c r="P24" s="2"/>
      <x:c r="Q24" s="2"/>
      <x:c r="R24" s="2"/>
      <x:c r="S24" s="2"/>
      <x:c r="T24" s="2"/>
      <x:c r="U24" s="1"/>
      <x:c r="V24" s="1"/>
      <x:c r="W24" s="1"/>
      <x:c r="X24" s="1"/>
      <x:c r="Y24" s="1"/>
      <x:c r="Z24" s="1"/>
      <x:c r="AA24" s="1" t="n">
        <x:f>'المرشحون'!$A$24</x:f>
        <x:v>0</x:v>
      </x:c>
      <x:c r="AB24" s="1"/>
      <x:c r="AC24" s="1"/>
      <x:c r="AD24" s="1"/>
    </x:row>
    <x:row r="25">
      <x:c r="A25" s="35"/>
      <x:c r="B25" s="35"/>
      <x:c r="C25" s="95" t="str">
        <x:f>IF(B25="","",IFERROR(INDEX('المرشحون'!$B$11:$B$60,MATCH(B25,'المرشحون'!$A$11:$A$60,0)),""))</x:f>
      </x:c>
      <x:c r="D25" s="95" t="str">
        <x:f>IF(B25="","",IFERROR(INDEX('المرشحون'!$C$11:$C$60,MATCH(B25,'المرشحون'!$A$11:$A$60,0)),""))</x:f>
      </x:c>
      <x:c r="E25" s="37"/>
      <x:c r="F25" s="38"/>
      <x:c r="G25" s="97" t="str">
        <x:f>IF(D25="","",IFERROR(INDEX('الإعداد'!$N$11:$N$15,MATCH(D25,'الإعداد'!$J$11:$J$15,0)),""))</x:f>
      </x:c>
      <x:c r="H25" s="97" t="str">
        <x:f>IF(D25="","",IFERROR(INDEX('الإعداد'!$O$11:$O$15,MATCH(D25,'الإعداد'!$J$11:$J$15,0)),""))</x:f>
      </x:c>
      <x:c r="I25" s="97" t="str">
        <x:f>IF(OR(F25="",G25="",H25=""),"",F25-AVERAGE(G25:H25))</x:f>
      </x:c>
      <x:c r="J25" s="35"/>
      <x:c r="K25" s="37"/>
      <x:c r="L25" s="37"/>
      <x:c r="M25" s="95" t="str">
        <x:f>IF(A25="","",IF(OR(B25="",C25="",D25="",E25="",F25="",J25="",L25=""),"خطأ",IF(AND(OR(J25="بانتظار الموافقة",J25="مرسل"),L25&lt;'الإعداد'!$D$11),"منتهي",IF(OR(F25&lt;G25,F25&gt;H25),"مراجعة الميزانية","جاهز"))))</x:f>
      </x:c>
      <x:c r="N25" s="2"/>
      <x:c r="O25" s="2"/>
      <x:c r="P25" s="2"/>
      <x:c r="Q25" s="2"/>
      <x:c r="R25" s="2"/>
      <x:c r="S25" s="2"/>
      <x:c r="T25" s="2"/>
      <x:c r="U25" s="1"/>
      <x:c r="V25" s="1"/>
      <x:c r="W25" s="1"/>
      <x:c r="X25" s="1"/>
      <x:c r="Y25" s="1"/>
      <x:c r="Z25" s="1"/>
      <x:c r="AA25" s="1" t="n">
        <x:f>'المرشحون'!$A$25</x:f>
        <x:v>0</x:v>
      </x:c>
      <x:c r="AB25" s="1"/>
      <x:c r="AC25" s="1"/>
      <x:c r="AD25" s="1"/>
    </x:row>
    <x:row r="26">
      <x:c r="A26" s="35"/>
      <x:c r="B26" s="35"/>
      <x:c r="C26" s="95" t="str">
        <x:f>IF(B26="","",IFERROR(INDEX('المرشحون'!$B$11:$B$60,MATCH(B26,'المرشحون'!$A$11:$A$60,0)),""))</x:f>
      </x:c>
      <x:c r="D26" s="95" t="str">
        <x:f>IF(B26="","",IFERROR(INDEX('المرشحون'!$C$11:$C$60,MATCH(B26,'المرشحون'!$A$11:$A$60,0)),""))</x:f>
      </x:c>
      <x:c r="E26" s="37"/>
      <x:c r="F26" s="38"/>
      <x:c r="G26" s="97" t="str">
        <x:f>IF(D26="","",IFERROR(INDEX('الإعداد'!$N$11:$N$15,MATCH(D26,'الإعداد'!$J$11:$J$15,0)),""))</x:f>
      </x:c>
      <x:c r="H26" s="97" t="str">
        <x:f>IF(D26="","",IFERROR(INDEX('الإعداد'!$O$11:$O$15,MATCH(D26,'الإعداد'!$J$11:$J$15,0)),""))</x:f>
      </x:c>
      <x:c r="I26" s="97" t="str">
        <x:f>IF(OR(F26="",G26="",H26=""),"",F26-AVERAGE(G26:H26))</x:f>
      </x:c>
      <x:c r="J26" s="35"/>
      <x:c r="K26" s="37"/>
      <x:c r="L26" s="37"/>
      <x:c r="M26" s="95" t="str">
        <x:f>IF(A26="","",IF(OR(B26="",C26="",D26="",E26="",F26="",J26="",L26=""),"خطأ",IF(AND(OR(J26="بانتظار الموافقة",J26="مرسل"),L26&lt;'الإعداد'!$D$11),"منتهي",IF(OR(F26&lt;G26,F26&gt;H26),"مراجعة الميزانية","جاهز"))))</x:f>
      </x:c>
      <x:c r="N26" s="2"/>
      <x:c r="O26" s="2"/>
      <x:c r="P26" s="2"/>
      <x:c r="Q26" s="2"/>
      <x:c r="R26" s="2"/>
      <x:c r="S26" s="2"/>
      <x:c r="T26" s="2"/>
      <x:c r="U26" s="1"/>
      <x:c r="V26" s="1"/>
      <x:c r="W26" s="1"/>
      <x:c r="X26" s="1"/>
      <x:c r="Y26" s="1"/>
      <x:c r="Z26" s="1"/>
      <x:c r="AA26" s="1" t="n">
        <x:f>'المرشحون'!$A$26</x:f>
        <x:v>0</x:v>
      </x:c>
      <x:c r="AB26" s="1"/>
      <x:c r="AC26" s="1"/>
      <x:c r="AD26" s="1"/>
    </x:row>
    <x:row r="27">
      <x:c r="A27" s="35"/>
      <x:c r="B27" s="35"/>
      <x:c r="C27" s="95" t="str">
        <x:f>IF(B27="","",IFERROR(INDEX('المرشحون'!$B$11:$B$60,MATCH(B27,'المرشحون'!$A$11:$A$60,0)),""))</x:f>
      </x:c>
      <x:c r="D27" s="95" t="str">
        <x:f>IF(B27="","",IFERROR(INDEX('المرشحون'!$C$11:$C$60,MATCH(B27,'المرشحون'!$A$11:$A$60,0)),""))</x:f>
      </x:c>
      <x:c r="E27" s="37"/>
      <x:c r="F27" s="38"/>
      <x:c r="G27" s="97" t="str">
        <x:f>IF(D27="","",IFERROR(INDEX('الإعداد'!$N$11:$N$15,MATCH(D27,'الإعداد'!$J$11:$J$15,0)),""))</x:f>
      </x:c>
      <x:c r="H27" s="97" t="str">
        <x:f>IF(D27="","",IFERROR(INDEX('الإعداد'!$O$11:$O$15,MATCH(D27,'الإعداد'!$J$11:$J$15,0)),""))</x:f>
      </x:c>
      <x:c r="I27" s="97" t="str">
        <x:f>IF(OR(F27="",G27="",H27=""),"",F27-AVERAGE(G27:H27))</x:f>
      </x:c>
      <x:c r="J27" s="35"/>
      <x:c r="K27" s="37"/>
      <x:c r="L27" s="37"/>
      <x:c r="M27" s="95" t="str">
        <x:f>IF(A27="","",IF(OR(B27="",C27="",D27="",E27="",F27="",J27="",L27=""),"خطأ",IF(AND(OR(J27="بانتظار الموافقة",J27="مرسل"),L27&lt;'الإعداد'!$D$11),"منتهي",IF(OR(F27&lt;G27,F27&gt;H27),"مراجعة الميزانية","جاهز"))))</x:f>
      </x:c>
      <x:c r="N27" s="2"/>
      <x:c r="O27" s="2"/>
      <x:c r="P27" s="2"/>
      <x:c r="Q27" s="2"/>
      <x:c r="R27" s="2"/>
      <x:c r="S27" s="2"/>
      <x:c r="T27" s="2"/>
      <x:c r="U27" s="1"/>
      <x:c r="V27" s="1"/>
      <x:c r="W27" s="1"/>
      <x:c r="X27" s="1"/>
      <x:c r="Y27" s="1"/>
      <x:c r="Z27" s="1"/>
      <x:c r="AA27" s="1" t="n">
        <x:f>'المرشحون'!$A$27</x:f>
        <x:v>0</x:v>
      </x:c>
      <x:c r="AB27" s="1"/>
      <x:c r="AC27" s="1"/>
      <x:c r="AD27" s="1"/>
    </x:row>
    <x:row r="28">
      <x:c r="A28" s="35"/>
      <x:c r="B28" s="35"/>
      <x:c r="C28" s="95" t="str">
        <x:f>IF(B28="","",IFERROR(INDEX('المرشحون'!$B$11:$B$60,MATCH(B28,'المرشحون'!$A$11:$A$60,0)),""))</x:f>
      </x:c>
      <x:c r="D28" s="95" t="str">
        <x:f>IF(B28="","",IFERROR(INDEX('المرشحون'!$C$11:$C$60,MATCH(B28,'المرشحون'!$A$11:$A$60,0)),""))</x:f>
      </x:c>
      <x:c r="E28" s="37"/>
      <x:c r="F28" s="38"/>
      <x:c r="G28" s="97" t="str">
        <x:f>IF(D28="","",IFERROR(INDEX('الإعداد'!$N$11:$N$15,MATCH(D28,'الإعداد'!$J$11:$J$15,0)),""))</x:f>
      </x:c>
      <x:c r="H28" s="97" t="str">
        <x:f>IF(D28="","",IFERROR(INDEX('الإعداد'!$O$11:$O$15,MATCH(D28,'الإعداد'!$J$11:$J$15,0)),""))</x:f>
      </x:c>
      <x:c r="I28" s="97" t="str">
        <x:f>IF(OR(F28="",G28="",H28=""),"",F28-AVERAGE(G28:H28))</x:f>
      </x:c>
      <x:c r="J28" s="35"/>
      <x:c r="K28" s="37"/>
      <x:c r="L28" s="37"/>
      <x:c r="M28" s="95" t="str">
        <x:f>IF(A28="","",IF(OR(B28="",C28="",D28="",E28="",F28="",J28="",L28=""),"خطأ",IF(AND(OR(J28="بانتظار الموافقة",J28="مرسل"),L28&lt;'الإعداد'!$D$11),"منتهي",IF(OR(F28&lt;G28,F28&gt;H28),"مراجعة الميزانية","جاهز"))))</x:f>
      </x:c>
      <x:c r="N28" s="2"/>
      <x:c r="O28" s="2"/>
      <x:c r="P28" s="2"/>
      <x:c r="Q28" s="2"/>
      <x:c r="R28" s="2"/>
      <x:c r="S28" s="2"/>
      <x:c r="T28" s="2"/>
      <x:c r="U28" s="1"/>
      <x:c r="V28" s="1"/>
      <x:c r="W28" s="1"/>
      <x:c r="X28" s="1"/>
      <x:c r="Y28" s="1"/>
      <x:c r="Z28" s="1"/>
      <x:c r="AA28" s="1" t="n">
        <x:f>'المرشحون'!$A$28</x:f>
        <x:v>0</x:v>
      </x:c>
      <x:c r="AB28" s="1"/>
      <x:c r="AC28" s="1"/>
      <x:c r="AD28" s="1"/>
    </x:row>
    <x:row r="29">
      <x:c r="A29" s="35"/>
      <x:c r="B29" s="35"/>
      <x:c r="C29" s="95" t="str">
        <x:f>IF(B29="","",IFERROR(INDEX('المرشحون'!$B$11:$B$60,MATCH(B29,'المرشحون'!$A$11:$A$60,0)),""))</x:f>
      </x:c>
      <x:c r="D29" s="95" t="str">
        <x:f>IF(B29="","",IFERROR(INDEX('المرشحون'!$C$11:$C$60,MATCH(B29,'المرشحون'!$A$11:$A$60,0)),""))</x:f>
      </x:c>
      <x:c r="E29" s="37"/>
      <x:c r="F29" s="38"/>
      <x:c r="G29" s="97" t="str">
        <x:f>IF(D29="","",IFERROR(INDEX('الإعداد'!$N$11:$N$15,MATCH(D29,'الإعداد'!$J$11:$J$15,0)),""))</x:f>
      </x:c>
      <x:c r="H29" s="97" t="str">
        <x:f>IF(D29="","",IFERROR(INDEX('الإعداد'!$O$11:$O$15,MATCH(D29,'الإعداد'!$J$11:$J$15,0)),""))</x:f>
      </x:c>
      <x:c r="I29" s="97" t="str">
        <x:f>IF(OR(F29="",G29="",H29=""),"",F29-AVERAGE(G29:H29))</x:f>
      </x:c>
      <x:c r="J29" s="35"/>
      <x:c r="K29" s="37"/>
      <x:c r="L29" s="37"/>
      <x:c r="M29" s="95" t="str">
        <x:f>IF(A29="","",IF(OR(B29="",C29="",D29="",E29="",F29="",J29="",L29=""),"خطأ",IF(AND(OR(J29="بانتظار الموافقة",J29="مرسل"),L29&lt;'الإعداد'!$D$11),"منتهي",IF(OR(F29&lt;G29,F29&gt;H29),"مراجعة الميزانية","جاهز"))))</x:f>
      </x:c>
      <x:c r="N29" s="2"/>
      <x:c r="O29" s="2"/>
      <x:c r="P29" s="2"/>
      <x:c r="Q29" s="2"/>
      <x:c r="R29" s="2"/>
      <x:c r="S29" s="2"/>
      <x:c r="T29" s="2"/>
      <x:c r="U29" s="1"/>
      <x:c r="V29" s="1"/>
      <x:c r="W29" s="1"/>
      <x:c r="X29" s="1"/>
      <x:c r="Y29" s="1"/>
      <x:c r="Z29" s="1"/>
      <x:c r="AA29" s="1" t="n">
        <x:f>'المرشحون'!$A$29</x:f>
        <x:v>0</x:v>
      </x:c>
      <x:c r="AB29" s="1"/>
      <x:c r="AC29" s="1"/>
      <x:c r="AD29" s="1"/>
    </x:row>
    <x:row r="30">
      <x:c r="A30" s="35"/>
      <x:c r="B30" s="35"/>
      <x:c r="C30" s="95" t="str">
        <x:f>IF(B30="","",IFERROR(INDEX('المرشحون'!$B$11:$B$60,MATCH(B30,'المرشحون'!$A$11:$A$60,0)),""))</x:f>
      </x:c>
      <x:c r="D30" s="95" t="str">
        <x:f>IF(B30="","",IFERROR(INDEX('المرشحون'!$C$11:$C$60,MATCH(B30,'المرشحون'!$A$11:$A$60,0)),""))</x:f>
      </x:c>
      <x:c r="E30" s="37"/>
      <x:c r="F30" s="38"/>
      <x:c r="G30" s="97" t="str">
        <x:f>IF(D30="","",IFERROR(INDEX('الإعداد'!$N$11:$N$15,MATCH(D30,'الإعداد'!$J$11:$J$15,0)),""))</x:f>
      </x:c>
      <x:c r="H30" s="97" t="str">
        <x:f>IF(D30="","",IFERROR(INDEX('الإعداد'!$O$11:$O$15,MATCH(D30,'الإعداد'!$J$11:$J$15,0)),""))</x:f>
      </x:c>
      <x:c r="I30" s="97" t="str">
        <x:f>IF(OR(F30="",G30="",H30=""),"",F30-AVERAGE(G30:H30))</x:f>
      </x:c>
      <x:c r="J30" s="35"/>
      <x:c r="K30" s="37"/>
      <x:c r="L30" s="37"/>
      <x:c r="M30" s="95" t="str">
        <x:f>IF(A30="","",IF(OR(B30="",C30="",D30="",E30="",F30="",J30="",L30=""),"خطأ",IF(AND(OR(J30="بانتظار الموافقة",J30="مرسل"),L30&lt;'الإعداد'!$D$11),"منتهي",IF(OR(F30&lt;G30,F30&gt;H30),"مراجعة الميزانية","جاهز"))))</x:f>
      </x:c>
      <x:c r="N30" s="2"/>
      <x:c r="O30" s="2"/>
      <x:c r="P30" s="2"/>
      <x:c r="Q30" s="2"/>
      <x:c r="R30" s="2"/>
      <x:c r="S30" s="2"/>
      <x:c r="T30" s="2"/>
      <x:c r="U30" s="1"/>
      <x:c r="V30" s="1"/>
      <x:c r="W30" s="1"/>
      <x:c r="X30" s="1"/>
      <x:c r="Y30" s="1"/>
      <x:c r="Z30" s="1"/>
      <x:c r="AA30" s="1" t="n">
        <x:f>'المرشحون'!$A$30</x:f>
        <x:v>0</x:v>
      </x:c>
      <x:c r="AB30" s="1"/>
      <x:c r="AC30" s="1"/>
      <x:c r="AD30" s="1"/>
    </x:row>
    <x:row r="31">
      <x:c r="A31" s="35"/>
      <x:c r="B31" s="35"/>
      <x:c r="C31" s="95" t="str">
        <x:f>IF(B31="","",IFERROR(INDEX('المرشحون'!$B$11:$B$60,MATCH(B31,'المرشحون'!$A$11:$A$60,0)),""))</x:f>
      </x:c>
      <x:c r="D31" s="95" t="str">
        <x:f>IF(B31="","",IFERROR(INDEX('المرشحون'!$C$11:$C$60,MATCH(B31,'المرشحون'!$A$11:$A$60,0)),""))</x:f>
      </x:c>
      <x:c r="E31" s="37"/>
      <x:c r="F31" s="38"/>
      <x:c r="G31" s="97" t="str">
        <x:f>IF(D31="","",IFERROR(INDEX('الإعداد'!$N$11:$N$15,MATCH(D31,'الإعداد'!$J$11:$J$15,0)),""))</x:f>
      </x:c>
      <x:c r="H31" s="97" t="str">
        <x:f>IF(D31="","",IFERROR(INDEX('الإعداد'!$O$11:$O$15,MATCH(D31,'الإعداد'!$J$11:$J$15,0)),""))</x:f>
      </x:c>
      <x:c r="I31" s="97" t="str">
        <x:f>IF(OR(F31="",G31="",H31=""),"",F31-AVERAGE(G31:H31))</x:f>
      </x:c>
      <x:c r="J31" s="35"/>
      <x:c r="K31" s="37"/>
      <x:c r="L31" s="37"/>
      <x:c r="M31" s="95" t="str">
        <x:f>IF(A31="","",IF(OR(B31="",C31="",D31="",E31="",F31="",J31="",L31=""),"خطأ",IF(AND(OR(J31="بانتظار الموافقة",J31="مرسل"),L31&lt;'الإعداد'!$D$11),"منتهي",IF(OR(F31&lt;G31,F31&gt;H31),"مراجعة الميزانية","جاهز"))))</x:f>
      </x:c>
      <x:c r="N31" s="2"/>
      <x:c r="O31" s="2"/>
      <x:c r="P31" s="2"/>
      <x:c r="Q31" s="2"/>
      <x:c r="R31" s="2"/>
      <x:c r="S31" s="2"/>
      <x:c r="T31" s="2"/>
      <x:c r="U31" s="1"/>
      <x:c r="V31" s="1"/>
      <x:c r="W31" s="1"/>
      <x:c r="X31" s="1"/>
      <x:c r="Y31" s="1"/>
      <x:c r="Z31" s="1"/>
      <x:c r="AA31" s="1" t="n">
        <x:f>'المرشحون'!$A$31</x:f>
        <x:v>0</x:v>
      </x:c>
      <x:c r="AB31" s="1"/>
      <x:c r="AC31" s="1"/>
      <x:c r="AD31" s="1"/>
    </x:row>
    <x:row r="32">
      <x:c r="A32" s="35"/>
      <x:c r="B32" s="35"/>
      <x:c r="C32" s="95" t="str">
        <x:f>IF(B32="","",IFERROR(INDEX('المرشحون'!$B$11:$B$60,MATCH(B32,'المرشحون'!$A$11:$A$60,0)),""))</x:f>
      </x:c>
      <x:c r="D32" s="95" t="str">
        <x:f>IF(B32="","",IFERROR(INDEX('المرشحون'!$C$11:$C$60,MATCH(B32,'المرشحون'!$A$11:$A$60,0)),""))</x:f>
      </x:c>
      <x:c r="E32" s="37"/>
      <x:c r="F32" s="38"/>
      <x:c r="G32" s="97" t="str">
        <x:f>IF(D32="","",IFERROR(INDEX('الإعداد'!$N$11:$N$15,MATCH(D32,'الإعداد'!$J$11:$J$15,0)),""))</x:f>
      </x:c>
      <x:c r="H32" s="97" t="str">
        <x:f>IF(D32="","",IFERROR(INDEX('الإعداد'!$O$11:$O$15,MATCH(D32,'الإعداد'!$J$11:$J$15,0)),""))</x:f>
      </x:c>
      <x:c r="I32" s="97" t="str">
        <x:f>IF(OR(F32="",G32="",H32=""),"",F32-AVERAGE(G32:H32))</x:f>
      </x:c>
      <x:c r="J32" s="35"/>
      <x:c r="K32" s="37"/>
      <x:c r="L32" s="37"/>
      <x:c r="M32" s="95" t="str">
        <x:f>IF(A32="","",IF(OR(B32="",C32="",D32="",E32="",F32="",J32="",L32=""),"خطأ",IF(AND(OR(J32="بانتظار الموافقة",J32="مرسل"),L32&lt;'الإعداد'!$D$11),"منتهي",IF(OR(F32&lt;G32,F32&gt;H32),"مراجعة الميزانية","جاهز"))))</x:f>
      </x:c>
      <x:c r="N32" s="2"/>
      <x:c r="O32" s="2"/>
      <x:c r="P32" s="2"/>
      <x:c r="Q32" s="2"/>
      <x:c r="R32" s="2"/>
      <x:c r="S32" s="2"/>
      <x:c r="T32" s="2"/>
      <x:c r="U32" s="1"/>
      <x:c r="V32" s="1"/>
      <x:c r="W32" s="1"/>
      <x:c r="X32" s="1"/>
      <x:c r="Y32" s="1"/>
      <x:c r="Z32" s="1"/>
      <x:c r="AA32" s="1" t="n">
        <x:f>'المرشحون'!$A$32</x:f>
        <x:v>0</x:v>
      </x:c>
      <x:c r="AB32" s="1"/>
      <x:c r="AC32" s="1"/>
      <x:c r="AD32" s="1"/>
    </x:row>
    <x:row r="33">
      <x:c r="A33" s="35"/>
      <x:c r="B33" s="35"/>
      <x:c r="C33" s="95" t="str">
        <x:f>IF(B33="","",IFERROR(INDEX('المرشحون'!$B$11:$B$60,MATCH(B33,'المرشحون'!$A$11:$A$60,0)),""))</x:f>
      </x:c>
      <x:c r="D33" s="95" t="str">
        <x:f>IF(B33="","",IFERROR(INDEX('المرشحون'!$C$11:$C$60,MATCH(B33,'المرشحون'!$A$11:$A$60,0)),""))</x:f>
      </x:c>
      <x:c r="E33" s="37"/>
      <x:c r="F33" s="38"/>
      <x:c r="G33" s="97" t="str">
        <x:f>IF(D33="","",IFERROR(INDEX('الإعداد'!$N$11:$N$15,MATCH(D33,'الإعداد'!$J$11:$J$15,0)),""))</x:f>
      </x:c>
      <x:c r="H33" s="97" t="str">
        <x:f>IF(D33="","",IFERROR(INDEX('الإعداد'!$O$11:$O$15,MATCH(D33,'الإعداد'!$J$11:$J$15,0)),""))</x:f>
      </x:c>
      <x:c r="I33" s="97" t="str">
        <x:f>IF(OR(F33="",G33="",H33=""),"",F33-AVERAGE(G33:H33))</x:f>
      </x:c>
      <x:c r="J33" s="35"/>
      <x:c r="K33" s="37"/>
      <x:c r="L33" s="37"/>
      <x:c r="M33" s="95" t="str">
        <x:f>IF(A33="","",IF(OR(B33="",C33="",D33="",E33="",F33="",J33="",L33=""),"خطأ",IF(AND(OR(J33="بانتظار الموافقة",J33="مرسل"),L33&lt;'الإعداد'!$D$11),"منتهي",IF(OR(F33&lt;G33,F33&gt;H33),"مراجعة الميزانية","جاهز"))))</x:f>
      </x:c>
      <x:c r="N33" s="2"/>
      <x:c r="O33" s="2"/>
      <x:c r="P33" s="2"/>
      <x:c r="Q33" s="2"/>
      <x:c r="R33" s="2"/>
      <x:c r="S33" s="2"/>
      <x:c r="T33" s="2"/>
      <x:c r="U33" s="1"/>
      <x:c r="V33" s="1"/>
      <x:c r="W33" s="1"/>
      <x:c r="X33" s="1"/>
      <x:c r="Y33" s="1"/>
      <x:c r="Z33" s="1"/>
      <x:c r="AA33" s="1" t="n">
        <x:f>'المرشحون'!$A$33</x:f>
        <x:v>0</x:v>
      </x:c>
      <x:c r="AB33" s="1"/>
      <x:c r="AC33" s="1"/>
      <x:c r="AD33" s="1"/>
    </x:row>
    <x:row r="34">
      <x:c r="A34" s="35"/>
      <x:c r="B34" s="35"/>
      <x:c r="C34" s="95" t="str">
        <x:f>IF(B34="","",IFERROR(INDEX('المرشحون'!$B$11:$B$60,MATCH(B34,'المرشحون'!$A$11:$A$60,0)),""))</x:f>
      </x:c>
      <x:c r="D34" s="95" t="str">
        <x:f>IF(B34="","",IFERROR(INDEX('المرشحون'!$C$11:$C$60,MATCH(B34,'المرشحون'!$A$11:$A$60,0)),""))</x:f>
      </x:c>
      <x:c r="E34" s="37"/>
      <x:c r="F34" s="38"/>
      <x:c r="G34" s="97" t="str">
        <x:f>IF(D34="","",IFERROR(INDEX('الإعداد'!$N$11:$N$15,MATCH(D34,'الإعداد'!$J$11:$J$15,0)),""))</x:f>
      </x:c>
      <x:c r="H34" s="97" t="str">
        <x:f>IF(D34="","",IFERROR(INDEX('الإعداد'!$O$11:$O$15,MATCH(D34,'الإعداد'!$J$11:$J$15,0)),""))</x:f>
      </x:c>
      <x:c r="I34" s="97" t="str">
        <x:f>IF(OR(F34="",G34="",H34=""),"",F34-AVERAGE(G34:H34))</x:f>
      </x:c>
      <x:c r="J34" s="35"/>
      <x:c r="K34" s="37"/>
      <x:c r="L34" s="37"/>
      <x:c r="M34" s="95" t="str">
        <x:f>IF(A34="","",IF(OR(B34="",C34="",D34="",E34="",F34="",J34="",L34=""),"خطأ",IF(AND(OR(J34="بانتظار الموافقة",J34="مرسل"),L34&lt;'الإعداد'!$D$11),"منتهي",IF(OR(F34&lt;G34,F34&gt;H34),"مراجعة الميزانية","جاهز"))))</x:f>
      </x:c>
      <x:c r="N34" s="2"/>
      <x:c r="O34" s="2"/>
      <x:c r="P34" s="2"/>
      <x:c r="Q34" s="2"/>
      <x:c r="R34" s="2"/>
      <x:c r="S34" s="2"/>
      <x:c r="T34" s="2"/>
      <x:c r="U34" s="1"/>
      <x:c r="V34" s="1"/>
      <x:c r="W34" s="1"/>
      <x:c r="X34" s="1"/>
      <x:c r="Y34" s="1"/>
      <x:c r="Z34" s="1"/>
      <x:c r="AA34" s="1" t="n">
        <x:f>'المرشحون'!$A$34</x:f>
        <x:v>0</x:v>
      </x:c>
      <x:c r="AB34" s="1"/>
      <x:c r="AC34" s="1"/>
      <x:c r="AD34" s="1"/>
    </x:row>
    <x:row r="35">
      <x:c r="A35" s="35"/>
      <x:c r="B35" s="35"/>
      <x:c r="C35" s="95" t="str">
        <x:f>IF(B35="","",IFERROR(INDEX('المرشحون'!$B$11:$B$60,MATCH(B35,'المرشحون'!$A$11:$A$60,0)),""))</x:f>
      </x:c>
      <x:c r="D35" s="95" t="str">
        <x:f>IF(B35="","",IFERROR(INDEX('المرشحون'!$C$11:$C$60,MATCH(B35,'المرشحون'!$A$11:$A$60,0)),""))</x:f>
      </x:c>
      <x:c r="E35" s="37"/>
      <x:c r="F35" s="38"/>
      <x:c r="G35" s="97" t="str">
        <x:f>IF(D35="","",IFERROR(INDEX('الإعداد'!$N$11:$N$15,MATCH(D35,'الإعداد'!$J$11:$J$15,0)),""))</x:f>
      </x:c>
      <x:c r="H35" s="97" t="str">
        <x:f>IF(D35="","",IFERROR(INDEX('الإعداد'!$O$11:$O$15,MATCH(D35,'الإعداد'!$J$11:$J$15,0)),""))</x:f>
      </x:c>
      <x:c r="I35" s="97" t="str">
        <x:f>IF(OR(F35="",G35="",H35=""),"",F35-AVERAGE(G35:H35))</x:f>
      </x:c>
      <x:c r="J35" s="35"/>
      <x:c r="K35" s="37"/>
      <x:c r="L35" s="37"/>
      <x:c r="M35" s="95" t="str">
        <x:f>IF(A35="","",IF(OR(B35="",C35="",D35="",E35="",F35="",J35="",L35=""),"خطأ",IF(AND(OR(J35="بانتظار الموافقة",J35="مرسل"),L35&lt;'الإعداد'!$D$11),"منتهي",IF(OR(F35&lt;G35,F35&gt;H35),"مراجعة الميزانية","جاهز"))))</x:f>
      </x:c>
      <x:c r="N35" s="2"/>
      <x:c r="O35" s="2"/>
      <x:c r="P35" s="2"/>
      <x:c r="Q35" s="2"/>
      <x:c r="R35" s="2"/>
      <x:c r="S35" s="2"/>
      <x:c r="T35" s="2"/>
      <x:c r="U35" s="1"/>
      <x:c r="V35" s="1"/>
      <x:c r="W35" s="1"/>
      <x:c r="X35" s="1"/>
      <x:c r="Y35" s="1"/>
      <x:c r="Z35" s="1"/>
      <x:c r="AA35" s="1" t="n">
        <x:f>'المرشحون'!$A$35</x:f>
        <x:v>0</x:v>
      </x:c>
      <x:c r="AB35" s="1"/>
      <x:c r="AC35" s="1"/>
      <x:c r="AD35" s="1"/>
    </x:row>
    <x:row r="36">
      <x:c r="A36" s="35"/>
      <x:c r="B36" s="35"/>
      <x:c r="C36" s="95" t="str">
        <x:f>IF(B36="","",IFERROR(INDEX('المرشحون'!$B$11:$B$60,MATCH(B36,'المرشحون'!$A$11:$A$60,0)),""))</x:f>
      </x:c>
      <x:c r="D36" s="95" t="str">
        <x:f>IF(B36="","",IFERROR(INDEX('المرشحون'!$C$11:$C$60,MATCH(B36,'المرشحون'!$A$11:$A$60,0)),""))</x:f>
      </x:c>
      <x:c r="E36" s="37"/>
      <x:c r="F36" s="38"/>
      <x:c r="G36" s="97" t="str">
        <x:f>IF(D36="","",IFERROR(INDEX('الإعداد'!$N$11:$N$15,MATCH(D36,'الإعداد'!$J$11:$J$15,0)),""))</x:f>
      </x:c>
      <x:c r="H36" s="97" t="str">
        <x:f>IF(D36="","",IFERROR(INDEX('الإعداد'!$O$11:$O$15,MATCH(D36,'الإعداد'!$J$11:$J$15,0)),""))</x:f>
      </x:c>
      <x:c r="I36" s="97" t="str">
        <x:f>IF(OR(F36="",G36="",H36=""),"",F36-AVERAGE(G36:H36))</x:f>
      </x:c>
      <x:c r="J36" s="35"/>
      <x:c r="K36" s="37"/>
      <x:c r="L36" s="37"/>
      <x:c r="M36" s="95" t="str">
        <x:f>IF(A36="","",IF(OR(B36="",C36="",D36="",E36="",F36="",J36="",L36=""),"خطأ",IF(AND(OR(J36="بانتظار الموافقة",J36="مرسل"),L36&lt;'الإعداد'!$D$11),"منتهي",IF(OR(F36&lt;G36,F36&gt;H36),"مراجعة الميزانية","جاهز"))))</x:f>
      </x:c>
      <x:c r="N36" s="2"/>
      <x:c r="O36" s="2"/>
      <x:c r="P36" s="2"/>
      <x:c r="Q36" s="2"/>
      <x:c r="R36" s="2"/>
      <x:c r="S36" s="2"/>
      <x:c r="T36" s="2"/>
      <x:c r="U36" s="1"/>
      <x:c r="V36" s="1"/>
      <x:c r="W36" s="1"/>
      <x:c r="X36" s="1"/>
      <x:c r="Y36" s="1"/>
      <x:c r="Z36" s="1"/>
      <x:c r="AA36" s="1" t="n">
        <x:f>'المرشحون'!$A$36</x:f>
        <x:v>0</x:v>
      </x:c>
      <x:c r="AB36" s="1"/>
      <x:c r="AC36" s="1"/>
      <x:c r="AD36" s="1"/>
    </x:row>
    <x:row r="37">
      <x:c r="A37" s="35"/>
      <x:c r="B37" s="35"/>
      <x:c r="C37" s="95" t="str">
        <x:f>IF(B37="","",IFERROR(INDEX('المرشحون'!$B$11:$B$60,MATCH(B37,'المرشحون'!$A$11:$A$60,0)),""))</x:f>
      </x:c>
      <x:c r="D37" s="95" t="str">
        <x:f>IF(B37="","",IFERROR(INDEX('المرشحون'!$C$11:$C$60,MATCH(B37,'المرشحون'!$A$11:$A$60,0)),""))</x:f>
      </x:c>
      <x:c r="E37" s="37"/>
      <x:c r="F37" s="38"/>
      <x:c r="G37" s="97" t="str">
        <x:f>IF(D37="","",IFERROR(INDEX('الإعداد'!$N$11:$N$15,MATCH(D37,'الإعداد'!$J$11:$J$15,0)),""))</x:f>
      </x:c>
      <x:c r="H37" s="97" t="str">
        <x:f>IF(D37="","",IFERROR(INDEX('الإعداد'!$O$11:$O$15,MATCH(D37,'الإعداد'!$J$11:$J$15,0)),""))</x:f>
      </x:c>
      <x:c r="I37" s="97" t="str">
        <x:f>IF(OR(F37="",G37="",H37=""),"",F37-AVERAGE(G37:H37))</x:f>
      </x:c>
      <x:c r="J37" s="35"/>
      <x:c r="K37" s="37"/>
      <x:c r="L37" s="37"/>
      <x:c r="M37" s="95" t="str">
        <x:f>IF(A37="","",IF(OR(B37="",C37="",D37="",E37="",F37="",J37="",L37=""),"خطأ",IF(AND(OR(J37="بانتظار الموافقة",J37="مرسل"),L37&lt;'الإعداد'!$D$11),"منتهي",IF(OR(F37&lt;G37,F37&gt;H37),"مراجعة الميزانية","جاهز"))))</x:f>
      </x:c>
      <x:c r="N37" s="2"/>
      <x:c r="O37" s="2"/>
      <x:c r="P37" s="2"/>
      <x:c r="Q37" s="2"/>
      <x:c r="R37" s="2"/>
      <x:c r="S37" s="2"/>
      <x:c r="T37" s="2"/>
      <x:c r="U37" s="1"/>
      <x:c r="V37" s="1"/>
      <x:c r="W37" s="1"/>
      <x:c r="X37" s="1"/>
      <x:c r="Y37" s="1"/>
      <x:c r="Z37" s="1"/>
      <x:c r="AA37" s="1" t="n">
        <x:f>'المرشحون'!$A$37</x:f>
        <x:v>0</x:v>
      </x:c>
      <x:c r="AB37" s="1"/>
      <x:c r="AC37" s="1"/>
      <x:c r="AD37" s="1"/>
    </x:row>
    <x:row r="38">
      <x:c r="A38" s="35"/>
      <x:c r="B38" s="35"/>
      <x:c r="C38" s="95" t="str">
        <x:f>IF(B38="","",IFERROR(INDEX('المرشحون'!$B$11:$B$60,MATCH(B38,'المرشحون'!$A$11:$A$60,0)),""))</x:f>
      </x:c>
      <x:c r="D38" s="95" t="str">
        <x:f>IF(B38="","",IFERROR(INDEX('المرشحون'!$C$11:$C$60,MATCH(B38,'المرشحون'!$A$11:$A$60,0)),""))</x:f>
      </x:c>
      <x:c r="E38" s="37"/>
      <x:c r="F38" s="38"/>
      <x:c r="G38" s="97" t="str">
        <x:f>IF(D38="","",IFERROR(INDEX('الإعداد'!$N$11:$N$15,MATCH(D38,'الإعداد'!$J$11:$J$15,0)),""))</x:f>
      </x:c>
      <x:c r="H38" s="97" t="str">
        <x:f>IF(D38="","",IFERROR(INDEX('الإعداد'!$O$11:$O$15,MATCH(D38,'الإعداد'!$J$11:$J$15,0)),""))</x:f>
      </x:c>
      <x:c r="I38" s="97" t="str">
        <x:f>IF(OR(F38="",G38="",H38=""),"",F38-AVERAGE(G38:H38))</x:f>
      </x:c>
      <x:c r="J38" s="35"/>
      <x:c r="K38" s="37"/>
      <x:c r="L38" s="37"/>
      <x:c r="M38" s="95" t="str">
        <x:f>IF(A38="","",IF(OR(B38="",C38="",D38="",E38="",F38="",J38="",L38=""),"خطأ",IF(AND(OR(J38="بانتظار الموافقة",J38="مرسل"),L38&lt;'الإعداد'!$D$11),"منتهي",IF(OR(F38&lt;G38,F38&gt;H38),"مراجعة الميزانية","جاهز"))))</x:f>
      </x:c>
      <x:c r="N38" s="2"/>
      <x:c r="O38" s="2"/>
      <x:c r="P38" s="2"/>
      <x:c r="Q38" s="2"/>
      <x:c r="R38" s="2"/>
      <x:c r="S38" s="2"/>
      <x:c r="T38" s="2"/>
      <x:c r="U38" s="1"/>
      <x:c r="V38" s="1"/>
      <x:c r="W38" s="1"/>
      <x:c r="X38" s="1"/>
      <x:c r="Y38" s="1"/>
      <x:c r="Z38" s="1"/>
      <x:c r="AA38" s="1" t="n">
        <x:f>'المرشحون'!$A$38</x:f>
        <x:v>0</x:v>
      </x:c>
      <x:c r="AB38" s="1"/>
      <x:c r="AC38" s="1"/>
      <x:c r="AD38" s="1"/>
    </x:row>
    <x:row r="39">
      <x:c r="A39" s="35"/>
      <x:c r="B39" s="35"/>
      <x:c r="C39" s="95" t="str">
        <x:f>IF(B39="","",IFERROR(INDEX('المرشحون'!$B$11:$B$60,MATCH(B39,'المرشحون'!$A$11:$A$60,0)),""))</x:f>
      </x:c>
      <x:c r="D39" s="95" t="str">
        <x:f>IF(B39="","",IFERROR(INDEX('المرشحون'!$C$11:$C$60,MATCH(B39,'المرشحون'!$A$11:$A$60,0)),""))</x:f>
      </x:c>
      <x:c r="E39" s="37"/>
      <x:c r="F39" s="38"/>
      <x:c r="G39" s="97" t="str">
        <x:f>IF(D39="","",IFERROR(INDEX('الإعداد'!$N$11:$N$15,MATCH(D39,'الإعداد'!$J$11:$J$15,0)),""))</x:f>
      </x:c>
      <x:c r="H39" s="97" t="str">
        <x:f>IF(D39="","",IFERROR(INDEX('الإعداد'!$O$11:$O$15,MATCH(D39,'الإعداد'!$J$11:$J$15,0)),""))</x:f>
      </x:c>
      <x:c r="I39" s="97" t="str">
        <x:f>IF(OR(F39="",G39="",H39=""),"",F39-AVERAGE(G39:H39))</x:f>
      </x:c>
      <x:c r="J39" s="35"/>
      <x:c r="K39" s="37"/>
      <x:c r="L39" s="37"/>
      <x:c r="M39" s="95" t="str">
        <x:f>IF(A39="","",IF(OR(B39="",C39="",D39="",E39="",F39="",J39="",L39=""),"خطأ",IF(AND(OR(J39="بانتظار الموافقة",J39="مرسل"),L39&lt;'الإعداد'!$D$11),"منتهي",IF(OR(F39&lt;G39,F39&gt;H39),"مراجعة الميزانية","جاهز"))))</x:f>
      </x:c>
      <x:c r="N39" s="2"/>
      <x:c r="O39" s="2"/>
      <x:c r="P39" s="2"/>
      <x:c r="Q39" s="2"/>
      <x:c r="R39" s="2"/>
      <x:c r="S39" s="2"/>
      <x:c r="T39" s="2"/>
      <x:c r="U39" s="1"/>
      <x:c r="V39" s="1"/>
      <x:c r="W39" s="1"/>
      <x:c r="X39" s="1"/>
      <x:c r="Y39" s="1"/>
      <x:c r="Z39" s="1"/>
      <x:c r="AA39" s="1" t="n">
        <x:f>'المرشحون'!$A$39</x:f>
        <x:v>0</x:v>
      </x:c>
      <x:c r="AB39" s="1"/>
      <x:c r="AC39" s="1"/>
      <x:c r="AD39" s="1"/>
    </x:row>
    <x:row r="40">
      <x:c r="A40" s="35"/>
      <x:c r="B40" s="35"/>
      <x:c r="C40" s="95" t="str">
        <x:f>IF(B40="","",IFERROR(INDEX('المرشحون'!$B$11:$B$60,MATCH(B40,'المرشحون'!$A$11:$A$60,0)),""))</x:f>
      </x:c>
      <x:c r="D40" s="95" t="str">
        <x:f>IF(B40="","",IFERROR(INDEX('المرشحون'!$C$11:$C$60,MATCH(B40,'المرشحون'!$A$11:$A$60,0)),""))</x:f>
      </x:c>
      <x:c r="E40" s="37"/>
      <x:c r="F40" s="38"/>
      <x:c r="G40" s="97" t="str">
        <x:f>IF(D40="","",IFERROR(INDEX('الإعداد'!$N$11:$N$15,MATCH(D40,'الإعداد'!$J$11:$J$15,0)),""))</x:f>
      </x:c>
      <x:c r="H40" s="97" t="str">
        <x:f>IF(D40="","",IFERROR(INDEX('الإعداد'!$O$11:$O$15,MATCH(D40,'الإعداد'!$J$11:$J$15,0)),""))</x:f>
      </x:c>
      <x:c r="I40" s="97" t="str">
        <x:f>IF(OR(F40="",G40="",H40=""),"",F40-AVERAGE(G40:H40))</x:f>
      </x:c>
      <x:c r="J40" s="35"/>
      <x:c r="K40" s="37"/>
      <x:c r="L40" s="37"/>
      <x:c r="M40" s="95" t="str">
        <x:f>IF(A40="","",IF(OR(B40="",C40="",D40="",E40="",F40="",J40="",L40=""),"خطأ",IF(AND(OR(J40="بانتظار الموافقة",J40="مرسل"),L40&lt;'الإعداد'!$D$11),"منتهي",IF(OR(F40&lt;G40,F40&gt;H40),"مراجعة الميزانية","جاهز"))))</x:f>
      </x:c>
      <x:c r="N40" s="2"/>
      <x:c r="O40" s="2"/>
      <x:c r="P40" s="2"/>
      <x:c r="Q40" s="2"/>
      <x:c r="R40" s="2"/>
      <x:c r="S40" s="2"/>
      <x:c r="T40" s="2"/>
      <x:c r="U40" s="1"/>
      <x:c r="V40" s="1"/>
      <x:c r="W40" s="1"/>
      <x:c r="X40" s="1"/>
      <x:c r="Y40" s="1"/>
      <x:c r="Z40" s="1"/>
      <x:c r="AA40" s="1" t="n">
        <x:f>'المرشحون'!$A$40</x:f>
        <x:v>0</x:v>
      </x:c>
      <x:c r="AB40" s="1"/>
      <x:c r="AC40" s="1"/>
      <x:c r="AD40" s="1"/>
    </x:row>
    <x:row r="41">
      <x:c r="A41" s="35"/>
      <x:c r="B41" s="35"/>
      <x:c r="C41" s="95" t="str">
        <x:f>IF(B41="","",IFERROR(INDEX('المرشحون'!$B$11:$B$60,MATCH(B41,'المرشحون'!$A$11:$A$60,0)),""))</x:f>
      </x:c>
      <x:c r="D41" s="95" t="str">
        <x:f>IF(B41="","",IFERROR(INDEX('المرشحون'!$C$11:$C$60,MATCH(B41,'المرشحون'!$A$11:$A$60,0)),""))</x:f>
      </x:c>
      <x:c r="E41" s="37"/>
      <x:c r="F41" s="38"/>
      <x:c r="G41" s="97" t="str">
        <x:f>IF(D41="","",IFERROR(INDEX('الإعداد'!$N$11:$N$15,MATCH(D41,'الإعداد'!$J$11:$J$15,0)),""))</x:f>
      </x:c>
      <x:c r="H41" s="97" t="str">
        <x:f>IF(D41="","",IFERROR(INDEX('الإعداد'!$O$11:$O$15,MATCH(D41,'الإعداد'!$J$11:$J$15,0)),""))</x:f>
      </x:c>
      <x:c r="I41" s="97" t="str">
        <x:f>IF(OR(F41="",G41="",H41=""),"",F41-AVERAGE(G41:H41))</x:f>
      </x:c>
      <x:c r="J41" s="35"/>
      <x:c r="K41" s="37"/>
      <x:c r="L41" s="37"/>
      <x:c r="M41" s="95" t="str">
        <x:f>IF(A41="","",IF(OR(B41="",C41="",D41="",E41="",F41="",J41="",L41=""),"خطأ",IF(AND(OR(J41="بانتظار الموافقة",J41="مرسل"),L41&lt;'الإعداد'!$D$11),"منتهي",IF(OR(F41&lt;G41,F41&gt;H41),"مراجعة الميزانية","جاهز"))))</x:f>
      </x:c>
      <x:c r="N41" s="2"/>
      <x:c r="O41" s="2"/>
      <x:c r="P41" s="2"/>
      <x:c r="Q41" s="2"/>
      <x:c r="R41" s="2"/>
      <x:c r="S41" s="2"/>
      <x:c r="T41" s="2"/>
      <x:c r="U41" s="1"/>
      <x:c r="V41" s="1"/>
      <x:c r="W41" s="1"/>
      <x:c r="X41" s="1"/>
      <x:c r="Y41" s="1"/>
      <x:c r="Z41" s="1"/>
      <x:c r="AA41" s="1" t="n">
        <x:f>'المرشحون'!$A$41</x:f>
        <x:v>0</x:v>
      </x:c>
      <x:c r="AB41" s="1"/>
      <x:c r="AC41" s="1"/>
      <x:c r="AD41" s="1"/>
    </x:row>
    <x:row r="42">
      <x:c r="A42" s="35"/>
      <x:c r="B42" s="35"/>
      <x:c r="C42" s="95" t="str">
        <x:f>IF(B42="","",IFERROR(INDEX('المرشحون'!$B$11:$B$60,MATCH(B42,'المرشحون'!$A$11:$A$60,0)),""))</x:f>
      </x:c>
      <x:c r="D42" s="95" t="str">
        <x:f>IF(B42="","",IFERROR(INDEX('المرشحون'!$C$11:$C$60,MATCH(B42,'المرشحون'!$A$11:$A$60,0)),""))</x:f>
      </x:c>
      <x:c r="E42" s="37"/>
      <x:c r="F42" s="38"/>
      <x:c r="G42" s="97" t="str">
        <x:f>IF(D42="","",IFERROR(INDEX('الإعداد'!$N$11:$N$15,MATCH(D42,'الإعداد'!$J$11:$J$15,0)),""))</x:f>
      </x:c>
      <x:c r="H42" s="97" t="str">
        <x:f>IF(D42="","",IFERROR(INDEX('الإعداد'!$O$11:$O$15,MATCH(D42,'الإعداد'!$J$11:$J$15,0)),""))</x:f>
      </x:c>
      <x:c r="I42" s="97" t="str">
        <x:f>IF(OR(F42="",G42="",H42=""),"",F42-AVERAGE(G42:H42))</x:f>
      </x:c>
      <x:c r="J42" s="35"/>
      <x:c r="K42" s="37"/>
      <x:c r="L42" s="37"/>
      <x:c r="M42" s="95" t="str">
        <x:f>IF(A42="","",IF(OR(B42="",C42="",D42="",E42="",F42="",J42="",L42=""),"خطأ",IF(AND(OR(J42="بانتظار الموافقة",J42="مرسل"),L42&lt;'الإعداد'!$D$11),"منتهي",IF(OR(F42&lt;G42,F42&gt;H42),"مراجعة الميزانية","جاهز"))))</x:f>
      </x:c>
      <x:c r="N42" s="2"/>
      <x:c r="O42" s="2"/>
      <x:c r="P42" s="2"/>
      <x:c r="Q42" s="2"/>
      <x:c r="R42" s="2"/>
      <x:c r="S42" s="2"/>
      <x:c r="T42" s="2"/>
      <x:c r="U42" s="1"/>
      <x:c r="V42" s="1"/>
      <x:c r="W42" s="1"/>
      <x:c r="X42" s="1"/>
      <x:c r="Y42" s="1"/>
      <x:c r="Z42" s="1"/>
      <x:c r="AA42" s="1" t="n">
        <x:f>'المرشحون'!$A$42</x:f>
        <x:v>0</x:v>
      </x:c>
      <x:c r="AB42" s="1"/>
      <x:c r="AC42" s="1"/>
      <x:c r="AD42" s="1"/>
    </x:row>
    <x:row r="43">
      <x:c r="A43" s="35"/>
      <x:c r="B43" s="35"/>
      <x:c r="C43" s="95" t="str">
        <x:f>IF(B43="","",IFERROR(INDEX('المرشحون'!$B$11:$B$60,MATCH(B43,'المرشحون'!$A$11:$A$60,0)),""))</x:f>
      </x:c>
      <x:c r="D43" s="95" t="str">
        <x:f>IF(B43="","",IFERROR(INDEX('المرشحون'!$C$11:$C$60,MATCH(B43,'المرشحون'!$A$11:$A$60,0)),""))</x:f>
      </x:c>
      <x:c r="E43" s="37"/>
      <x:c r="F43" s="38"/>
      <x:c r="G43" s="97" t="str">
        <x:f>IF(D43="","",IFERROR(INDEX('الإعداد'!$N$11:$N$15,MATCH(D43,'الإعداد'!$J$11:$J$15,0)),""))</x:f>
      </x:c>
      <x:c r="H43" s="97" t="str">
        <x:f>IF(D43="","",IFERROR(INDEX('الإعداد'!$O$11:$O$15,MATCH(D43,'الإعداد'!$J$11:$J$15,0)),""))</x:f>
      </x:c>
      <x:c r="I43" s="97" t="str">
        <x:f>IF(OR(F43="",G43="",H43=""),"",F43-AVERAGE(G43:H43))</x:f>
      </x:c>
      <x:c r="J43" s="35"/>
      <x:c r="K43" s="37"/>
      <x:c r="L43" s="37"/>
      <x:c r="M43" s="95" t="str">
        <x:f>IF(A43="","",IF(OR(B43="",C43="",D43="",E43="",F43="",J43="",L43=""),"خطأ",IF(AND(OR(J43="بانتظار الموافقة",J43="مرسل"),L43&lt;'الإعداد'!$D$11),"منتهي",IF(OR(F43&lt;G43,F43&gt;H43),"مراجعة الميزانية","جاهز"))))</x:f>
      </x:c>
      <x:c r="N43" s="2"/>
      <x:c r="O43" s="2"/>
      <x:c r="P43" s="2"/>
      <x:c r="Q43" s="2"/>
      <x:c r="R43" s="2"/>
      <x:c r="S43" s="2"/>
      <x:c r="T43" s="2"/>
      <x:c r="U43" s="1"/>
      <x:c r="V43" s="1"/>
      <x:c r="W43" s="1"/>
      <x:c r="X43" s="1"/>
      <x:c r="Y43" s="1"/>
      <x:c r="Z43" s="1"/>
      <x:c r="AA43" s="1" t="n">
        <x:f>'المرشحون'!$A$43</x:f>
        <x:v>0</x:v>
      </x:c>
      <x:c r="AB43" s="1"/>
      <x:c r="AC43" s="1"/>
      <x:c r="AD43" s="1"/>
    </x:row>
    <x:row r="44">
      <x:c r="A44" s="35"/>
      <x:c r="B44" s="35"/>
      <x:c r="C44" s="95" t="str">
        <x:f>IF(B44="","",IFERROR(INDEX('المرشحون'!$B$11:$B$60,MATCH(B44,'المرشحون'!$A$11:$A$60,0)),""))</x:f>
      </x:c>
      <x:c r="D44" s="95" t="str">
        <x:f>IF(B44="","",IFERROR(INDEX('المرشحون'!$C$11:$C$60,MATCH(B44,'المرشحون'!$A$11:$A$60,0)),""))</x:f>
      </x:c>
      <x:c r="E44" s="37"/>
      <x:c r="F44" s="38"/>
      <x:c r="G44" s="97" t="str">
        <x:f>IF(D44="","",IFERROR(INDEX('الإعداد'!$N$11:$N$15,MATCH(D44,'الإعداد'!$J$11:$J$15,0)),""))</x:f>
      </x:c>
      <x:c r="H44" s="97" t="str">
        <x:f>IF(D44="","",IFERROR(INDEX('الإعداد'!$O$11:$O$15,MATCH(D44,'الإعداد'!$J$11:$J$15,0)),""))</x:f>
      </x:c>
      <x:c r="I44" s="97" t="str">
        <x:f>IF(OR(F44="",G44="",H44=""),"",F44-AVERAGE(G44:H44))</x:f>
      </x:c>
      <x:c r="J44" s="35"/>
      <x:c r="K44" s="37"/>
      <x:c r="L44" s="37"/>
      <x:c r="M44" s="95" t="str">
        <x:f>IF(A44="","",IF(OR(B44="",C44="",D44="",E44="",F44="",J44="",L44=""),"خطأ",IF(AND(OR(J44="بانتظار الموافقة",J44="مرسل"),L44&lt;'الإعداد'!$D$11),"منتهي",IF(OR(F44&lt;G44,F44&gt;H44),"مراجعة الميزانية","جاهز"))))</x:f>
      </x:c>
      <x:c r="N44" s="2"/>
      <x:c r="O44" s="2"/>
      <x:c r="P44" s="2"/>
      <x:c r="Q44" s="2"/>
      <x:c r="R44" s="2"/>
      <x:c r="S44" s="2"/>
      <x:c r="T44" s="2"/>
      <x:c r="U44" s="1"/>
      <x:c r="V44" s="1"/>
      <x:c r="W44" s="1"/>
      <x:c r="X44" s="1"/>
      <x:c r="Y44" s="1"/>
      <x:c r="Z44" s="1"/>
      <x:c r="AA44" s="1" t="n">
        <x:f>'المرشحون'!$A$44</x:f>
        <x:v>0</x:v>
      </x:c>
      <x:c r="AB44" s="1"/>
      <x:c r="AC44" s="1"/>
      <x:c r="AD44" s="1"/>
    </x:row>
    <x:row r="45">
      <x:c r="A45" s="35"/>
      <x:c r="B45" s="35"/>
      <x:c r="C45" s="95" t="str">
        <x:f>IF(B45="","",IFERROR(INDEX('المرشحون'!$B$11:$B$60,MATCH(B45,'المرشحون'!$A$11:$A$60,0)),""))</x:f>
      </x:c>
      <x:c r="D45" s="95" t="str">
        <x:f>IF(B45="","",IFERROR(INDEX('المرشحون'!$C$11:$C$60,MATCH(B45,'المرشحون'!$A$11:$A$60,0)),""))</x:f>
      </x:c>
      <x:c r="E45" s="37"/>
      <x:c r="F45" s="38"/>
      <x:c r="G45" s="97" t="str">
        <x:f>IF(D45="","",IFERROR(INDEX('الإعداد'!$N$11:$N$15,MATCH(D45,'الإعداد'!$J$11:$J$15,0)),""))</x:f>
      </x:c>
      <x:c r="H45" s="97" t="str">
        <x:f>IF(D45="","",IFERROR(INDEX('الإعداد'!$O$11:$O$15,MATCH(D45,'الإعداد'!$J$11:$J$15,0)),""))</x:f>
      </x:c>
      <x:c r="I45" s="97" t="str">
        <x:f>IF(OR(F45="",G45="",H45=""),"",F45-AVERAGE(G45:H45))</x:f>
      </x:c>
      <x:c r="J45" s="35"/>
      <x:c r="K45" s="37"/>
      <x:c r="L45" s="37"/>
      <x:c r="M45" s="95" t="str">
        <x:f>IF(A45="","",IF(OR(B45="",C45="",D45="",E45="",F45="",J45="",L45=""),"خطأ",IF(AND(OR(J45="بانتظار الموافقة",J45="مرسل"),L45&lt;'الإعداد'!$D$11),"منتهي",IF(OR(F45&lt;G45,F45&gt;H45),"مراجعة الميزانية","جاهز"))))</x:f>
      </x:c>
      <x:c r="N45" s="2"/>
      <x:c r="O45" s="2"/>
      <x:c r="P45" s="2"/>
      <x:c r="Q45" s="2"/>
      <x:c r="R45" s="2"/>
      <x:c r="S45" s="2"/>
      <x:c r="T45" s="2"/>
      <x:c r="U45" s="1"/>
      <x:c r="V45" s="1"/>
      <x:c r="W45" s="1"/>
      <x:c r="X45" s="1"/>
      <x:c r="Y45" s="1"/>
      <x:c r="Z45" s="1"/>
      <x:c r="AA45" s="1" t="n">
        <x:f>'المرشحون'!$A$45</x:f>
        <x:v>0</x:v>
      </x:c>
      <x:c r="AB45" s="1"/>
      <x:c r="AC45" s="1"/>
      <x:c r="AD45" s="1"/>
    </x:row>
    <x:row r="46">
      <x:c r="A46" s="35"/>
      <x:c r="B46" s="35"/>
      <x:c r="C46" s="95" t="str">
        <x:f>IF(B46="","",IFERROR(INDEX('المرشحون'!$B$11:$B$60,MATCH(B46,'المرشحون'!$A$11:$A$60,0)),""))</x:f>
      </x:c>
      <x:c r="D46" s="95" t="str">
        <x:f>IF(B46="","",IFERROR(INDEX('المرشحون'!$C$11:$C$60,MATCH(B46,'المرشحون'!$A$11:$A$60,0)),""))</x:f>
      </x:c>
      <x:c r="E46" s="37"/>
      <x:c r="F46" s="38"/>
      <x:c r="G46" s="97" t="str">
        <x:f>IF(D46="","",IFERROR(INDEX('الإعداد'!$N$11:$N$15,MATCH(D46,'الإعداد'!$J$11:$J$15,0)),""))</x:f>
      </x:c>
      <x:c r="H46" s="97" t="str">
        <x:f>IF(D46="","",IFERROR(INDEX('الإعداد'!$O$11:$O$15,MATCH(D46,'الإعداد'!$J$11:$J$15,0)),""))</x:f>
      </x:c>
      <x:c r="I46" s="97" t="str">
        <x:f>IF(OR(F46="",G46="",H46=""),"",F46-AVERAGE(G46:H46))</x:f>
      </x:c>
      <x:c r="J46" s="35"/>
      <x:c r="K46" s="37"/>
      <x:c r="L46" s="37"/>
      <x:c r="M46" s="95" t="str">
        <x:f>IF(A46="","",IF(OR(B46="",C46="",D46="",E46="",F46="",J46="",L46=""),"خطأ",IF(AND(OR(J46="بانتظار الموافقة",J46="مرسل"),L46&lt;'الإعداد'!$D$11),"منتهي",IF(OR(F46&lt;G46,F46&gt;H46),"مراجعة الميزانية","جاهز"))))</x:f>
      </x:c>
      <x:c r="N46" s="2"/>
      <x:c r="O46" s="2"/>
      <x:c r="P46" s="2"/>
      <x:c r="Q46" s="2"/>
      <x:c r="R46" s="2"/>
      <x:c r="S46" s="2"/>
      <x:c r="T46" s="2"/>
      <x:c r="U46" s="1"/>
      <x:c r="V46" s="1"/>
      <x:c r="W46" s="1"/>
      <x:c r="X46" s="1"/>
      <x:c r="Y46" s="1"/>
      <x:c r="Z46" s="1"/>
      <x:c r="AA46" s="1" t="n">
        <x:f>'المرشحون'!$A$46</x:f>
        <x:v>0</x:v>
      </x:c>
      <x:c r="AB46" s="1"/>
      <x:c r="AC46" s="1"/>
      <x:c r="AD46" s="1"/>
    </x:row>
    <x:row r="47">
      <x:c r="A47" s="35"/>
      <x:c r="B47" s="35"/>
      <x:c r="C47" s="95" t="str">
        <x:f>IF(B47="","",IFERROR(INDEX('المرشحون'!$B$11:$B$60,MATCH(B47,'المرشحون'!$A$11:$A$60,0)),""))</x:f>
      </x:c>
      <x:c r="D47" s="95" t="str">
        <x:f>IF(B47="","",IFERROR(INDEX('المرشحون'!$C$11:$C$60,MATCH(B47,'المرشحون'!$A$11:$A$60,0)),""))</x:f>
      </x:c>
      <x:c r="E47" s="37"/>
      <x:c r="F47" s="38"/>
      <x:c r="G47" s="97" t="str">
        <x:f>IF(D47="","",IFERROR(INDEX('الإعداد'!$N$11:$N$15,MATCH(D47,'الإعداد'!$J$11:$J$15,0)),""))</x:f>
      </x:c>
      <x:c r="H47" s="97" t="str">
        <x:f>IF(D47="","",IFERROR(INDEX('الإعداد'!$O$11:$O$15,MATCH(D47,'الإعداد'!$J$11:$J$15,0)),""))</x:f>
      </x:c>
      <x:c r="I47" s="97" t="str">
        <x:f>IF(OR(F47="",G47="",H47=""),"",F47-AVERAGE(G47:H47))</x:f>
      </x:c>
      <x:c r="J47" s="35"/>
      <x:c r="K47" s="37"/>
      <x:c r="L47" s="37"/>
      <x:c r="M47" s="95" t="str">
        <x:f>IF(A47="","",IF(OR(B47="",C47="",D47="",E47="",F47="",J47="",L47=""),"خطأ",IF(AND(OR(J47="بانتظار الموافقة",J47="مرسل"),L47&lt;'الإعداد'!$D$11),"منتهي",IF(OR(F47&lt;G47,F47&gt;H47),"مراجعة الميزانية","جاهز"))))</x:f>
      </x:c>
      <x:c r="N47" s="2"/>
      <x:c r="O47" s="2"/>
      <x:c r="P47" s="2"/>
      <x:c r="Q47" s="2"/>
      <x:c r="R47" s="2"/>
      <x:c r="S47" s="2"/>
      <x:c r="T47" s="2"/>
      <x:c r="U47" s="1"/>
      <x:c r="V47" s="1"/>
      <x:c r="W47" s="1"/>
      <x:c r="X47" s="1"/>
      <x:c r="Y47" s="1"/>
      <x:c r="Z47" s="1"/>
      <x:c r="AA47" s="1" t="n">
        <x:f>'المرشحون'!$A$47</x:f>
        <x:v>0</x:v>
      </x:c>
      <x:c r="AB47" s="1"/>
      <x:c r="AC47" s="1"/>
      <x:c r="AD47" s="1"/>
    </x:row>
    <x:row r="48">
      <x:c r="A48" s="35"/>
      <x:c r="B48" s="35"/>
      <x:c r="C48" s="95" t="str">
        <x:f>IF(B48="","",IFERROR(INDEX('المرشحون'!$B$11:$B$60,MATCH(B48,'المرشحون'!$A$11:$A$60,0)),""))</x:f>
      </x:c>
      <x:c r="D48" s="95" t="str">
        <x:f>IF(B48="","",IFERROR(INDEX('المرشحون'!$C$11:$C$60,MATCH(B48,'المرشحون'!$A$11:$A$60,0)),""))</x:f>
      </x:c>
      <x:c r="E48" s="37"/>
      <x:c r="F48" s="38"/>
      <x:c r="G48" s="97" t="str">
        <x:f>IF(D48="","",IFERROR(INDEX('الإعداد'!$N$11:$N$15,MATCH(D48,'الإعداد'!$J$11:$J$15,0)),""))</x:f>
      </x:c>
      <x:c r="H48" s="97" t="str">
        <x:f>IF(D48="","",IFERROR(INDEX('الإعداد'!$O$11:$O$15,MATCH(D48,'الإعداد'!$J$11:$J$15,0)),""))</x:f>
      </x:c>
      <x:c r="I48" s="97" t="str">
        <x:f>IF(OR(F48="",G48="",H48=""),"",F48-AVERAGE(G48:H48))</x:f>
      </x:c>
      <x:c r="J48" s="35"/>
      <x:c r="K48" s="37"/>
      <x:c r="L48" s="37"/>
      <x:c r="M48" s="95" t="str">
        <x:f>IF(A48="","",IF(OR(B48="",C48="",D48="",E48="",F48="",J48="",L48=""),"خطأ",IF(AND(OR(J48="بانتظار الموافقة",J48="مرسل"),L48&lt;'الإعداد'!$D$11),"منتهي",IF(OR(F48&lt;G48,F48&gt;H48),"مراجعة الميزانية","جاهز"))))</x:f>
      </x:c>
      <x:c r="N48" s="2"/>
      <x:c r="O48" s="2"/>
      <x:c r="P48" s="2"/>
      <x:c r="Q48" s="2"/>
      <x:c r="R48" s="2"/>
      <x:c r="S48" s="2"/>
      <x:c r="T48" s="2"/>
      <x:c r="U48" s="1"/>
      <x:c r="V48" s="1"/>
      <x:c r="W48" s="1"/>
      <x:c r="X48" s="1"/>
      <x:c r="Y48" s="1"/>
      <x:c r="Z48" s="1"/>
      <x:c r="AA48" s="1" t="n">
        <x:f>'المرشحون'!$A$48</x:f>
        <x:v>0</x:v>
      </x:c>
      <x:c r="AB48" s="1"/>
      <x:c r="AC48" s="1"/>
      <x:c r="AD48" s="1"/>
    </x:row>
    <x:row r="49">
      <x:c r="A49" s="35"/>
      <x:c r="B49" s="35"/>
      <x:c r="C49" s="95" t="str">
        <x:f>IF(B49="","",IFERROR(INDEX('المرشحون'!$B$11:$B$60,MATCH(B49,'المرشحون'!$A$11:$A$60,0)),""))</x:f>
      </x:c>
      <x:c r="D49" s="95" t="str">
        <x:f>IF(B49="","",IFERROR(INDEX('المرشحون'!$C$11:$C$60,MATCH(B49,'المرشحون'!$A$11:$A$60,0)),""))</x:f>
      </x:c>
      <x:c r="E49" s="37"/>
      <x:c r="F49" s="38"/>
      <x:c r="G49" s="97" t="str">
        <x:f>IF(D49="","",IFERROR(INDEX('الإعداد'!$N$11:$N$15,MATCH(D49,'الإعداد'!$J$11:$J$15,0)),""))</x:f>
      </x:c>
      <x:c r="H49" s="97" t="str">
        <x:f>IF(D49="","",IFERROR(INDEX('الإعداد'!$O$11:$O$15,MATCH(D49,'الإعداد'!$J$11:$J$15,0)),""))</x:f>
      </x:c>
      <x:c r="I49" s="97" t="str">
        <x:f>IF(OR(F49="",G49="",H49=""),"",F49-AVERAGE(G49:H49))</x:f>
      </x:c>
      <x:c r="J49" s="35"/>
      <x:c r="K49" s="37"/>
      <x:c r="L49" s="37"/>
      <x:c r="M49" s="95" t="str">
        <x:f>IF(A49="","",IF(OR(B49="",C49="",D49="",E49="",F49="",J49="",L49=""),"خطأ",IF(AND(OR(J49="بانتظار الموافقة",J49="مرسل"),L49&lt;'الإعداد'!$D$11),"منتهي",IF(OR(F49&lt;G49,F49&gt;H49),"مراجعة الميزانية","جاهز"))))</x:f>
      </x:c>
      <x:c r="N49" s="2"/>
      <x:c r="O49" s="2"/>
      <x:c r="P49" s="2"/>
      <x:c r="Q49" s="2"/>
      <x:c r="R49" s="2"/>
      <x:c r="S49" s="2"/>
      <x:c r="T49" s="2"/>
      <x:c r="U49" s="1"/>
      <x:c r="V49" s="1"/>
      <x:c r="W49" s="1"/>
      <x:c r="X49" s="1"/>
      <x:c r="Y49" s="1"/>
      <x:c r="Z49" s="1"/>
      <x:c r="AA49" s="1" t="n">
        <x:f>'المرشحون'!$A$49</x:f>
        <x:v>0</x:v>
      </x:c>
      <x:c r="AB49" s="1"/>
      <x:c r="AC49" s="1"/>
      <x:c r="AD49" s="1"/>
    </x:row>
    <x:row r="50">
      <x:c r="A50" s="35"/>
      <x:c r="B50" s="35"/>
      <x:c r="C50" s="95" t="str">
        <x:f>IF(B50="","",IFERROR(INDEX('المرشحون'!$B$11:$B$60,MATCH(B50,'المرشحون'!$A$11:$A$60,0)),""))</x:f>
      </x:c>
      <x:c r="D50" s="95" t="str">
        <x:f>IF(B50="","",IFERROR(INDEX('المرشحون'!$C$11:$C$60,MATCH(B50,'المرشحون'!$A$11:$A$60,0)),""))</x:f>
      </x:c>
      <x:c r="E50" s="37"/>
      <x:c r="F50" s="38"/>
      <x:c r="G50" s="97" t="str">
        <x:f>IF(D50="","",IFERROR(INDEX('الإعداد'!$N$11:$N$15,MATCH(D50,'الإعداد'!$J$11:$J$15,0)),""))</x:f>
      </x:c>
      <x:c r="H50" s="97" t="str">
        <x:f>IF(D50="","",IFERROR(INDEX('الإعداد'!$O$11:$O$15,MATCH(D50,'الإعداد'!$J$11:$J$15,0)),""))</x:f>
      </x:c>
      <x:c r="I50" s="97" t="str">
        <x:f>IF(OR(F50="",G50="",H50=""),"",F50-AVERAGE(G50:H50))</x:f>
      </x:c>
      <x:c r="J50" s="35"/>
      <x:c r="K50" s="37"/>
      <x:c r="L50" s="37"/>
      <x:c r="M50" s="95" t="str">
        <x:f>IF(A50="","",IF(OR(B50="",C50="",D50="",E50="",F50="",J50="",L50=""),"خطأ",IF(AND(OR(J50="بانتظار الموافقة",J50="مرسل"),L50&lt;'الإعداد'!$D$11),"منتهي",IF(OR(F50&lt;G50,F50&gt;H50),"مراجعة الميزانية","جاهز"))))</x:f>
      </x:c>
      <x:c r="N50" s="2"/>
      <x:c r="O50" s="2"/>
      <x:c r="P50" s="2"/>
      <x:c r="Q50" s="2"/>
      <x:c r="R50" s="2"/>
      <x:c r="S50" s="2"/>
      <x:c r="T50" s="2"/>
      <x:c r="U50" s="1"/>
      <x:c r="V50" s="1"/>
      <x:c r="W50" s="1"/>
      <x:c r="X50" s="1"/>
      <x:c r="Y50" s="1"/>
      <x:c r="Z50" s="1"/>
      <x:c r="AA50" s="1" t="n">
        <x:f>'المرشحون'!$A$50</x:f>
        <x:v>0</x:v>
      </x:c>
      <x:c r="AB50" s="1"/>
      <x:c r="AC50" s="1"/>
      <x:c r="AD50" s="1"/>
    </x:row>
    <x:row r="51">
      <x:c r="A51" s="35"/>
      <x:c r="B51" s="35"/>
      <x:c r="C51" s="95" t="str">
        <x:f>IF(B51="","",IFERROR(INDEX('المرشحون'!$B$11:$B$60,MATCH(B51,'المرشحون'!$A$11:$A$60,0)),""))</x:f>
      </x:c>
      <x:c r="D51" s="95" t="str">
        <x:f>IF(B51="","",IFERROR(INDEX('المرشحون'!$C$11:$C$60,MATCH(B51,'المرشحون'!$A$11:$A$60,0)),""))</x:f>
      </x:c>
      <x:c r="E51" s="37"/>
      <x:c r="F51" s="38"/>
      <x:c r="G51" s="97" t="str">
        <x:f>IF(D51="","",IFERROR(INDEX('الإعداد'!$N$11:$N$15,MATCH(D51,'الإعداد'!$J$11:$J$15,0)),""))</x:f>
      </x:c>
      <x:c r="H51" s="97" t="str">
        <x:f>IF(D51="","",IFERROR(INDEX('الإعداد'!$O$11:$O$15,MATCH(D51,'الإعداد'!$J$11:$J$15,0)),""))</x:f>
      </x:c>
      <x:c r="I51" s="97" t="str">
        <x:f>IF(OR(F51="",G51="",H51=""),"",F51-AVERAGE(G51:H51))</x:f>
      </x:c>
      <x:c r="J51" s="35"/>
      <x:c r="K51" s="37"/>
      <x:c r="L51" s="37"/>
      <x:c r="M51" s="95" t="str">
        <x:f>IF(A51="","",IF(OR(B51="",C51="",D51="",E51="",F51="",J51="",L51=""),"خطأ",IF(AND(OR(J51="بانتظار الموافقة",J51="مرسل"),L51&lt;'الإعداد'!$D$11),"منتهي",IF(OR(F51&lt;G51,F51&gt;H51),"مراجعة الميزانية","جاهز"))))</x:f>
      </x:c>
      <x:c r="N51" s="2"/>
      <x:c r="O51" s="2"/>
      <x:c r="P51" s="2"/>
      <x:c r="Q51" s="2"/>
      <x:c r="R51" s="2"/>
      <x:c r="S51" s="2"/>
      <x:c r="T51" s="2"/>
      <x:c r="U51" s="1"/>
      <x:c r="V51" s="1"/>
      <x:c r="W51" s="1"/>
      <x:c r="X51" s="1"/>
      <x:c r="Y51" s="1"/>
      <x:c r="Z51" s="1"/>
      <x:c r="AA51" s="1" t="n">
        <x:f>'المرشحون'!$A$51</x:f>
        <x:v>0</x:v>
      </x:c>
      <x:c r="AB51" s="1"/>
      <x:c r="AC51" s="1"/>
      <x:c r="AD51" s="1"/>
    </x:row>
    <x:row r="52">
      <x:c r="A52" s="35"/>
      <x:c r="B52" s="35"/>
      <x:c r="C52" s="95" t="str">
        <x:f>IF(B52="","",IFERROR(INDEX('المرشحون'!$B$11:$B$60,MATCH(B52,'المرشحون'!$A$11:$A$60,0)),""))</x:f>
      </x:c>
      <x:c r="D52" s="95" t="str">
        <x:f>IF(B52="","",IFERROR(INDEX('المرشحون'!$C$11:$C$60,MATCH(B52,'المرشحون'!$A$11:$A$60,0)),""))</x:f>
      </x:c>
      <x:c r="E52" s="37"/>
      <x:c r="F52" s="38"/>
      <x:c r="G52" s="97" t="str">
        <x:f>IF(D52="","",IFERROR(INDEX('الإعداد'!$N$11:$N$15,MATCH(D52,'الإعداد'!$J$11:$J$15,0)),""))</x:f>
      </x:c>
      <x:c r="H52" s="97" t="str">
        <x:f>IF(D52="","",IFERROR(INDEX('الإعداد'!$O$11:$O$15,MATCH(D52,'الإعداد'!$J$11:$J$15,0)),""))</x:f>
      </x:c>
      <x:c r="I52" s="97" t="str">
        <x:f>IF(OR(F52="",G52="",H52=""),"",F52-AVERAGE(G52:H52))</x:f>
      </x:c>
      <x:c r="J52" s="35"/>
      <x:c r="K52" s="37"/>
      <x:c r="L52" s="37"/>
      <x:c r="M52" s="95" t="str">
        <x:f>IF(A52="","",IF(OR(B52="",C52="",D52="",E52="",F52="",J52="",L52=""),"خطأ",IF(AND(OR(J52="بانتظار الموافقة",J52="مرسل"),L52&lt;'الإعداد'!$D$11),"منتهي",IF(OR(F52&lt;G52,F52&gt;H52),"مراجعة الميزانية","جاهز"))))</x:f>
      </x:c>
      <x:c r="N52" s="2"/>
      <x:c r="O52" s="2"/>
      <x:c r="P52" s="2"/>
      <x:c r="Q52" s="2"/>
      <x:c r="R52" s="2"/>
      <x:c r="S52" s="2"/>
      <x:c r="T52" s="2"/>
      <x:c r="U52" s="1"/>
      <x:c r="V52" s="1"/>
      <x:c r="W52" s="1"/>
      <x:c r="X52" s="1"/>
      <x:c r="Y52" s="1"/>
      <x:c r="Z52" s="1"/>
      <x:c r="AA52" s="1" t="n">
        <x:f>'المرشحون'!$A$52</x:f>
        <x:v>0</x:v>
      </x:c>
      <x:c r="AB52" s="1"/>
      <x:c r="AC52" s="1"/>
      <x:c r="AD52" s="1"/>
    </x:row>
    <x:row r="53">
      <x:c r="A53" s="35"/>
      <x:c r="B53" s="35"/>
      <x:c r="C53" s="95" t="str">
        <x:f>IF(B53="","",IFERROR(INDEX('المرشحون'!$B$11:$B$60,MATCH(B53,'المرشحون'!$A$11:$A$60,0)),""))</x:f>
      </x:c>
      <x:c r="D53" s="95" t="str">
        <x:f>IF(B53="","",IFERROR(INDEX('المرشحون'!$C$11:$C$60,MATCH(B53,'المرشحون'!$A$11:$A$60,0)),""))</x:f>
      </x:c>
      <x:c r="E53" s="37"/>
      <x:c r="F53" s="38"/>
      <x:c r="G53" s="97" t="str">
        <x:f>IF(D53="","",IFERROR(INDEX('الإعداد'!$N$11:$N$15,MATCH(D53,'الإعداد'!$J$11:$J$15,0)),""))</x:f>
      </x:c>
      <x:c r="H53" s="97" t="str">
        <x:f>IF(D53="","",IFERROR(INDEX('الإعداد'!$O$11:$O$15,MATCH(D53,'الإعداد'!$J$11:$J$15,0)),""))</x:f>
      </x:c>
      <x:c r="I53" s="97" t="str">
        <x:f>IF(OR(F53="",G53="",H53=""),"",F53-AVERAGE(G53:H53))</x:f>
      </x:c>
      <x:c r="J53" s="35"/>
      <x:c r="K53" s="37"/>
      <x:c r="L53" s="37"/>
      <x:c r="M53" s="95" t="str">
        <x:f>IF(A53="","",IF(OR(B53="",C53="",D53="",E53="",F53="",J53="",L53=""),"خطأ",IF(AND(OR(J53="بانتظار الموافقة",J53="مرسل"),L53&lt;'الإعداد'!$D$11),"منتهي",IF(OR(F53&lt;G53,F53&gt;H53),"مراجعة الميزانية","جاهز"))))</x:f>
      </x:c>
      <x:c r="N53" s="2"/>
      <x:c r="O53" s="2"/>
      <x:c r="P53" s="2"/>
      <x:c r="Q53" s="2"/>
      <x:c r="R53" s="2"/>
      <x:c r="S53" s="2"/>
      <x:c r="T53" s="2"/>
      <x:c r="U53" s="1"/>
      <x:c r="V53" s="1"/>
      <x:c r="W53" s="1"/>
      <x:c r="X53" s="1"/>
      <x:c r="Y53" s="1"/>
      <x:c r="Z53" s="1"/>
      <x:c r="AA53" s="1" t="n">
        <x:f>'المرشحون'!$A$53</x:f>
        <x:v>0</x:v>
      </x:c>
      <x:c r="AB53" s="1"/>
      <x:c r="AC53" s="1"/>
      <x:c r="AD53" s="1"/>
    </x:row>
    <x:row r="54">
      <x:c r="A54" s="35"/>
      <x:c r="B54" s="35"/>
      <x:c r="C54" s="95" t="str">
        <x:f>IF(B54="","",IFERROR(INDEX('المرشحون'!$B$11:$B$60,MATCH(B54,'المرشحون'!$A$11:$A$60,0)),""))</x:f>
      </x:c>
      <x:c r="D54" s="95" t="str">
        <x:f>IF(B54="","",IFERROR(INDEX('المرشحون'!$C$11:$C$60,MATCH(B54,'المرشحون'!$A$11:$A$60,0)),""))</x:f>
      </x:c>
      <x:c r="E54" s="37"/>
      <x:c r="F54" s="38"/>
      <x:c r="G54" s="97" t="str">
        <x:f>IF(D54="","",IFERROR(INDEX('الإعداد'!$N$11:$N$15,MATCH(D54,'الإعداد'!$J$11:$J$15,0)),""))</x:f>
      </x:c>
      <x:c r="H54" s="97" t="str">
        <x:f>IF(D54="","",IFERROR(INDEX('الإعداد'!$O$11:$O$15,MATCH(D54,'الإعداد'!$J$11:$J$15,0)),""))</x:f>
      </x:c>
      <x:c r="I54" s="97" t="str">
        <x:f>IF(OR(F54="",G54="",H54=""),"",F54-AVERAGE(G54:H54))</x:f>
      </x:c>
      <x:c r="J54" s="35"/>
      <x:c r="K54" s="37"/>
      <x:c r="L54" s="37"/>
      <x:c r="M54" s="95" t="str">
        <x:f>IF(A54="","",IF(OR(B54="",C54="",D54="",E54="",F54="",J54="",L54=""),"خطأ",IF(AND(OR(J54="بانتظار الموافقة",J54="مرسل"),L54&lt;'الإعداد'!$D$11),"منتهي",IF(OR(F54&lt;G54,F54&gt;H54),"مراجعة الميزانية","جاهز"))))</x:f>
      </x:c>
      <x:c r="N54" s="2"/>
      <x:c r="O54" s="2"/>
      <x:c r="P54" s="2"/>
      <x:c r="Q54" s="2"/>
      <x:c r="R54" s="2"/>
      <x:c r="S54" s="2"/>
      <x:c r="T54" s="2"/>
      <x:c r="U54" s="1"/>
      <x:c r="V54" s="1"/>
      <x:c r="W54" s="1"/>
      <x:c r="X54" s="1"/>
      <x:c r="Y54" s="1"/>
      <x:c r="Z54" s="1"/>
      <x:c r="AA54" s="1" t="n">
        <x:f>'المرشحون'!$A$54</x:f>
        <x:v>0</x:v>
      </x:c>
      <x:c r="AB54" s="1"/>
      <x:c r="AC54" s="1"/>
      <x:c r="AD54" s="1"/>
    </x:row>
    <x:row r="55">
      <x:c r="A55" s="35"/>
      <x:c r="B55" s="35"/>
      <x:c r="C55" s="95" t="str">
        <x:f>IF(B55="","",IFERROR(INDEX('المرشحون'!$B$11:$B$60,MATCH(B55,'المرشحون'!$A$11:$A$60,0)),""))</x:f>
      </x:c>
      <x:c r="D55" s="95" t="str">
        <x:f>IF(B55="","",IFERROR(INDEX('المرشحون'!$C$11:$C$60,MATCH(B55,'المرشحون'!$A$11:$A$60,0)),""))</x:f>
      </x:c>
      <x:c r="E55" s="37"/>
      <x:c r="F55" s="38"/>
      <x:c r="G55" s="97" t="str">
        <x:f>IF(D55="","",IFERROR(INDEX('الإعداد'!$N$11:$N$15,MATCH(D55,'الإعداد'!$J$11:$J$15,0)),""))</x:f>
      </x:c>
      <x:c r="H55" s="97" t="str">
        <x:f>IF(D55="","",IFERROR(INDEX('الإعداد'!$O$11:$O$15,MATCH(D55,'الإعداد'!$J$11:$J$15,0)),""))</x:f>
      </x:c>
      <x:c r="I55" s="97" t="str">
        <x:f>IF(OR(F55="",G55="",H55=""),"",F55-AVERAGE(G55:H55))</x:f>
      </x:c>
      <x:c r="J55" s="35"/>
      <x:c r="K55" s="37"/>
      <x:c r="L55" s="37"/>
      <x:c r="M55" s="95" t="str">
        <x:f>IF(A55="","",IF(OR(B55="",C55="",D55="",E55="",F55="",J55="",L55=""),"خطأ",IF(AND(OR(J55="بانتظار الموافقة",J55="مرسل"),L55&lt;'الإعداد'!$D$11),"منتهي",IF(OR(F55&lt;G55,F55&gt;H55),"مراجعة الميزانية","جاهز"))))</x:f>
      </x:c>
      <x:c r="N55" s="2"/>
      <x:c r="O55" s="2"/>
      <x:c r="P55" s="2"/>
      <x:c r="Q55" s="2"/>
      <x:c r="R55" s="2"/>
      <x:c r="S55" s="2"/>
      <x:c r="T55" s="2"/>
      <x:c r="U55" s="1"/>
      <x:c r="V55" s="1"/>
      <x:c r="W55" s="1"/>
      <x:c r="X55" s="1"/>
      <x:c r="Y55" s="1"/>
      <x:c r="Z55" s="1"/>
      <x:c r="AA55" s="1" t="n">
        <x:f>'المرشحون'!$A$55</x:f>
        <x:v>0</x:v>
      </x:c>
      <x:c r="AB55" s="1"/>
      <x:c r="AC55" s="1"/>
      <x:c r="AD55" s="1"/>
    </x:row>
    <x:row r="56">
      <x:c r="A56" s="35"/>
      <x:c r="B56" s="35"/>
      <x:c r="C56" s="95" t="str">
        <x:f>IF(B56="","",IFERROR(INDEX('المرشحون'!$B$11:$B$60,MATCH(B56,'المرشحون'!$A$11:$A$60,0)),""))</x:f>
      </x:c>
      <x:c r="D56" s="95" t="str">
        <x:f>IF(B56="","",IFERROR(INDEX('المرشحون'!$C$11:$C$60,MATCH(B56,'المرشحون'!$A$11:$A$60,0)),""))</x:f>
      </x:c>
      <x:c r="E56" s="37"/>
      <x:c r="F56" s="38"/>
      <x:c r="G56" s="97" t="str">
        <x:f>IF(D56="","",IFERROR(INDEX('الإعداد'!$N$11:$N$15,MATCH(D56,'الإعداد'!$J$11:$J$15,0)),""))</x:f>
      </x:c>
      <x:c r="H56" s="97" t="str">
        <x:f>IF(D56="","",IFERROR(INDEX('الإعداد'!$O$11:$O$15,MATCH(D56,'الإعداد'!$J$11:$J$15,0)),""))</x:f>
      </x:c>
      <x:c r="I56" s="97" t="str">
        <x:f>IF(OR(F56="",G56="",H56=""),"",F56-AVERAGE(G56:H56))</x:f>
      </x:c>
      <x:c r="J56" s="35"/>
      <x:c r="K56" s="37"/>
      <x:c r="L56" s="37"/>
      <x:c r="M56" s="95" t="str">
        <x:f>IF(A56="","",IF(OR(B56="",C56="",D56="",E56="",F56="",J56="",L56=""),"خطأ",IF(AND(OR(J56="بانتظار الموافقة",J56="مرسل"),L56&lt;'الإعداد'!$D$11),"منتهي",IF(OR(F56&lt;G56,F56&gt;H56),"مراجعة الميزانية","جاهز"))))</x:f>
      </x:c>
      <x:c r="N56" s="2"/>
      <x:c r="O56" s="2"/>
      <x:c r="P56" s="2"/>
      <x:c r="Q56" s="2"/>
      <x:c r="R56" s="2"/>
      <x:c r="S56" s="2"/>
      <x:c r="T56" s="2"/>
      <x:c r="U56" s="1"/>
      <x:c r="V56" s="1"/>
      <x:c r="W56" s="1"/>
      <x:c r="X56" s="1"/>
      <x:c r="Y56" s="1"/>
      <x:c r="Z56" s="1"/>
      <x:c r="AA56" s="1" t="n">
        <x:f>'المرشحون'!$A$56</x:f>
        <x:v>0</x:v>
      </x:c>
      <x:c r="AB56" s="1"/>
      <x:c r="AC56" s="1"/>
      <x:c r="AD56" s="1"/>
    </x:row>
    <x:row r="57">
      <x:c r="A57" s="35"/>
      <x:c r="B57" s="35"/>
      <x:c r="C57" s="95" t="str">
        <x:f>IF(B57="","",IFERROR(INDEX('المرشحون'!$B$11:$B$60,MATCH(B57,'المرشحون'!$A$11:$A$60,0)),""))</x:f>
      </x:c>
      <x:c r="D57" s="95" t="str">
        <x:f>IF(B57="","",IFERROR(INDEX('المرشحون'!$C$11:$C$60,MATCH(B57,'المرشحون'!$A$11:$A$60,0)),""))</x:f>
      </x:c>
      <x:c r="E57" s="37"/>
      <x:c r="F57" s="38"/>
      <x:c r="G57" s="97" t="str">
        <x:f>IF(D57="","",IFERROR(INDEX('الإعداد'!$N$11:$N$15,MATCH(D57,'الإعداد'!$J$11:$J$15,0)),""))</x:f>
      </x:c>
      <x:c r="H57" s="97" t="str">
        <x:f>IF(D57="","",IFERROR(INDEX('الإعداد'!$O$11:$O$15,MATCH(D57,'الإعداد'!$J$11:$J$15,0)),""))</x:f>
      </x:c>
      <x:c r="I57" s="97" t="str">
        <x:f>IF(OR(F57="",G57="",H57=""),"",F57-AVERAGE(G57:H57))</x:f>
      </x:c>
      <x:c r="J57" s="35"/>
      <x:c r="K57" s="37"/>
      <x:c r="L57" s="37"/>
      <x:c r="M57" s="95" t="str">
        <x:f>IF(A57="","",IF(OR(B57="",C57="",D57="",E57="",F57="",J57="",L57=""),"خطأ",IF(AND(OR(J57="بانتظار الموافقة",J57="مرسل"),L57&lt;'الإعداد'!$D$11),"منتهي",IF(OR(F57&lt;G57,F57&gt;H57),"مراجعة الميزانية","جاهز"))))</x:f>
      </x:c>
      <x:c r="N57" s="2"/>
      <x:c r="O57" s="2"/>
      <x:c r="P57" s="2"/>
      <x:c r="Q57" s="2"/>
      <x:c r="R57" s="2"/>
      <x:c r="S57" s="2"/>
      <x:c r="T57" s="2"/>
      <x:c r="U57" s="1"/>
      <x:c r="V57" s="1"/>
      <x:c r="W57" s="1"/>
      <x:c r="X57" s="1"/>
      <x:c r="Y57" s="1"/>
      <x:c r="Z57" s="1"/>
      <x:c r="AA57" s="1" t="n">
        <x:f>'المرشحون'!$A$57</x:f>
        <x:v>0</x:v>
      </x:c>
      <x:c r="AB57" s="1"/>
      <x:c r="AC57" s="1"/>
      <x:c r="AD57" s="1"/>
    </x:row>
    <x:row r="58">
      <x:c r="A58" s="35"/>
      <x:c r="B58" s="35"/>
      <x:c r="C58" s="95" t="str">
        <x:f>IF(B58="","",IFERROR(INDEX('المرشحون'!$B$11:$B$60,MATCH(B58,'المرشحون'!$A$11:$A$60,0)),""))</x:f>
      </x:c>
      <x:c r="D58" s="95" t="str">
        <x:f>IF(B58="","",IFERROR(INDEX('المرشحون'!$C$11:$C$60,MATCH(B58,'المرشحون'!$A$11:$A$60,0)),""))</x:f>
      </x:c>
      <x:c r="E58" s="37"/>
      <x:c r="F58" s="38"/>
      <x:c r="G58" s="97" t="str">
        <x:f>IF(D58="","",IFERROR(INDEX('الإعداد'!$N$11:$N$15,MATCH(D58,'الإعداد'!$J$11:$J$15,0)),""))</x:f>
      </x:c>
      <x:c r="H58" s="97" t="str">
        <x:f>IF(D58="","",IFERROR(INDEX('الإعداد'!$O$11:$O$15,MATCH(D58,'الإعداد'!$J$11:$J$15,0)),""))</x:f>
      </x:c>
      <x:c r="I58" s="97" t="str">
        <x:f>IF(OR(F58="",G58="",H58=""),"",F58-AVERAGE(G58:H58))</x:f>
      </x:c>
      <x:c r="J58" s="35"/>
      <x:c r="K58" s="37"/>
      <x:c r="L58" s="37"/>
      <x:c r="M58" s="95" t="str">
        <x:f>IF(A58="","",IF(OR(B58="",C58="",D58="",E58="",F58="",J58="",L58=""),"خطأ",IF(AND(OR(J58="بانتظار الموافقة",J58="مرسل"),L58&lt;'الإعداد'!$D$11),"منتهي",IF(OR(F58&lt;G58,F58&gt;H58),"مراجعة الميزانية","جاهز"))))</x:f>
      </x:c>
      <x:c r="N58" s="2"/>
      <x:c r="O58" s="2"/>
      <x:c r="P58" s="2"/>
      <x:c r="Q58" s="2"/>
      <x:c r="R58" s="2"/>
      <x:c r="S58" s="2"/>
      <x:c r="T58" s="2"/>
      <x:c r="U58" s="1"/>
      <x:c r="V58" s="1"/>
      <x:c r="W58" s="1"/>
      <x:c r="X58" s="1"/>
      <x:c r="Y58" s="1"/>
      <x:c r="Z58" s="1"/>
      <x:c r="AA58" s="1" t="n">
        <x:f>'المرشحون'!$A$58</x:f>
        <x:v>0</x:v>
      </x:c>
      <x:c r="AB58" s="1"/>
      <x:c r="AC58" s="1"/>
      <x:c r="AD58" s="1"/>
    </x:row>
    <x:row r="59">
      <x:c r="A59" s="35"/>
      <x:c r="B59" s="35"/>
      <x:c r="C59" s="95" t="str">
        <x:f>IF(B59="","",IFERROR(INDEX('المرشحون'!$B$11:$B$60,MATCH(B59,'المرشحون'!$A$11:$A$60,0)),""))</x:f>
      </x:c>
      <x:c r="D59" s="95" t="str">
        <x:f>IF(B59="","",IFERROR(INDEX('المرشحون'!$C$11:$C$60,MATCH(B59,'المرشحون'!$A$11:$A$60,0)),""))</x:f>
      </x:c>
      <x:c r="E59" s="37"/>
      <x:c r="F59" s="38"/>
      <x:c r="G59" s="97" t="str">
        <x:f>IF(D59="","",IFERROR(INDEX('الإعداد'!$N$11:$N$15,MATCH(D59,'الإعداد'!$J$11:$J$15,0)),""))</x:f>
      </x:c>
      <x:c r="H59" s="97" t="str">
        <x:f>IF(D59="","",IFERROR(INDEX('الإعداد'!$O$11:$O$15,MATCH(D59,'الإعداد'!$J$11:$J$15,0)),""))</x:f>
      </x:c>
      <x:c r="I59" s="97" t="str">
        <x:f>IF(OR(F59="",G59="",H59=""),"",F59-AVERAGE(G59:H59))</x:f>
      </x:c>
      <x:c r="J59" s="35"/>
      <x:c r="K59" s="37"/>
      <x:c r="L59" s="37"/>
      <x:c r="M59" s="95" t="str">
        <x:f>IF(A59="","",IF(OR(B59="",C59="",D59="",E59="",F59="",J59="",L59=""),"خطأ",IF(AND(OR(J59="بانتظار الموافقة",J59="مرسل"),L59&lt;'الإعداد'!$D$11),"منتهي",IF(OR(F59&lt;G59,F59&gt;H59),"مراجعة الميزانية","جاهز"))))</x:f>
      </x:c>
      <x:c r="N59" s="2"/>
      <x:c r="O59" s="2"/>
      <x:c r="P59" s="2"/>
      <x:c r="Q59" s="2"/>
      <x:c r="R59" s="2"/>
      <x:c r="S59" s="2"/>
      <x:c r="T59" s="2"/>
      <x:c r="U59" s="1"/>
      <x:c r="V59" s="1"/>
      <x:c r="W59" s="1"/>
      <x:c r="X59" s="1"/>
      <x:c r="Y59" s="1"/>
      <x:c r="Z59" s="1"/>
      <x:c r="AA59" s="1" t="n">
        <x:f>'المرشحون'!$A$59</x:f>
        <x:v>0</x:v>
      </x:c>
      <x:c r="AB59" s="1"/>
      <x:c r="AC59" s="1"/>
      <x:c r="AD59" s="1"/>
    </x:row>
    <x:row r="60">
      <x:c r="A60" s="36"/>
      <x:c r="B60" s="36"/>
      <x:c r="C60" s="96" t="str">
        <x:f>IF(B60="","",IFERROR(INDEX('المرشحون'!$B$11:$B$60,MATCH(B60,'المرشحون'!$A$11:$A$60,0)),""))</x:f>
      </x:c>
      <x:c r="D60" s="96" t="str">
        <x:f>IF(B60="","",IFERROR(INDEX('المرشحون'!$C$11:$C$60,MATCH(B60,'المرشحون'!$A$11:$A$60,0)),""))</x:f>
      </x:c>
      <x:c r="E60" s="52"/>
      <x:c r="F60" s="53"/>
      <x:c r="G60" s="98" t="str">
        <x:f>IF(D60="","",IFERROR(INDEX('الإعداد'!$N$11:$N$15,MATCH(D60,'الإعداد'!$J$11:$J$15,0)),""))</x:f>
      </x:c>
      <x:c r="H60" s="98" t="str">
        <x:f>IF(D60="","",IFERROR(INDEX('الإعداد'!$O$11:$O$15,MATCH(D60,'الإعداد'!$J$11:$J$15,0)),""))</x:f>
      </x:c>
      <x:c r="I60" s="98" t="str">
        <x:f>IF(OR(F60="",G60="",H60=""),"",F60-AVERAGE(G60:H60))</x:f>
      </x:c>
      <x:c r="J60" s="36"/>
      <x:c r="K60" s="52"/>
      <x:c r="L60" s="52"/>
      <x:c r="M60" s="96" t="str">
        <x:f>IF(A60="","",IF(OR(B60="",C60="",D60="",E60="",F60="",J60="",L60=""),"خطأ",IF(AND(OR(J60="بانتظار الموافقة",J60="مرسل"),L60&lt;'الإعداد'!$D$11),"منتهي",IF(OR(F60&lt;G60,F60&gt;H60),"مراجعة الميزانية","جاهز"))))</x:f>
      </x:c>
      <x:c r="N60" s="2"/>
      <x:c r="O60" s="2"/>
      <x:c r="P60" s="2"/>
      <x:c r="Q60" s="2"/>
      <x:c r="R60" s="2"/>
      <x:c r="S60" s="2"/>
      <x:c r="T60" s="2"/>
      <x:c r="U60" s="1"/>
      <x:c r="V60" s="1"/>
      <x:c r="W60" s="1"/>
      <x:c r="X60" s="1"/>
      <x:c r="Y60" s="1"/>
      <x:c r="Z60" s="1"/>
      <x:c r="AA60" s="1" t="n">
        <x:f>'المرشحون'!$A$60</x:f>
        <x:v>0</x:v>
      </x:c>
      <x:c r="AB60" s="1"/>
      <x:c r="AC60" s="1"/>
      <x:c r="AD60" s="1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1"/>
      <x:c r="V61" s="1"/>
      <x:c r="W61" s="1"/>
      <x:c r="X61" s="1"/>
      <x:c r="Y61" s="1"/>
      <x:c r="Z61" s="1"/>
      <x:c r="AA61" s="1"/>
      <x:c r="AB61" s="1"/>
      <x:c r="AC61" s="1"/>
      <x:c r="AD61" s="1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1"/>
      <x:c r="V62" s="1"/>
      <x:c r="W62" s="1"/>
      <x:c r="X62" s="1"/>
      <x:c r="Y62" s="1"/>
      <x:c r="Z62" s="1"/>
      <x:c r="AA62" s="1"/>
      <x:c r="AB62" s="1"/>
      <x:c r="AC62" s="1"/>
      <x:c r="AD62" s="1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1"/>
      <x:c r="V63" s="1"/>
      <x:c r="W63" s="1"/>
      <x:c r="X63" s="1"/>
      <x:c r="Y63" s="1"/>
      <x:c r="Z63" s="1"/>
      <x:c r="AA63" s="1"/>
      <x:c r="AB63" s="1"/>
      <x:c r="AC63" s="1"/>
      <x:c r="AD63" s="1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1"/>
      <x:c r="V64" s="1"/>
      <x:c r="W64" s="1"/>
      <x:c r="X64" s="1"/>
      <x:c r="Y64" s="1"/>
      <x:c r="Z64" s="1"/>
      <x:c r="AA64" s="1"/>
      <x:c r="AB64" s="1"/>
      <x:c r="AC64" s="1"/>
      <x:c r="AD64" s="1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1"/>
      <x:c r="V65" s="1"/>
      <x:c r="W65" s="1"/>
      <x:c r="X65" s="1"/>
      <x:c r="Y65" s="1"/>
      <x:c r="Z65" s="1"/>
      <x:c r="AA65" s="1"/>
      <x:c r="AB65" s="1"/>
      <x:c r="AC65" s="1"/>
      <x:c r="AD65" s="1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1"/>
      <x:c r="V66" s="1"/>
      <x:c r="W66" s="1"/>
      <x:c r="X66" s="1"/>
      <x:c r="Y66" s="1"/>
      <x:c r="Z66" s="1"/>
      <x:c r="AA66" s="1"/>
      <x:c r="AB66" s="1"/>
      <x:c r="AC66" s="1"/>
      <x:c r="AD66" s="1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1"/>
      <x:c r="V67" s="1"/>
      <x:c r="W67" s="1"/>
      <x:c r="X67" s="1"/>
      <x:c r="Y67" s="1"/>
      <x:c r="Z67" s="1"/>
      <x:c r="AA67" s="1"/>
      <x:c r="AB67" s="1"/>
      <x:c r="AC67" s="1"/>
      <x:c r="AD67" s="1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1"/>
      <x:c r="V68" s="1"/>
      <x:c r="W68" s="1"/>
      <x:c r="X68" s="1"/>
      <x:c r="Y68" s="1"/>
      <x:c r="Z68" s="1"/>
      <x:c r="AA68" s="1"/>
      <x:c r="AB68" s="1"/>
      <x:c r="AC68" s="1"/>
      <x:c r="AD68" s="1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1"/>
      <x:c r="V69" s="1"/>
      <x:c r="W69" s="1"/>
      <x:c r="X69" s="1"/>
      <x:c r="Y69" s="1"/>
      <x:c r="Z69" s="1"/>
      <x:c r="AA69" s="1"/>
      <x:c r="AB69" s="1"/>
      <x:c r="AC69" s="1"/>
      <x:c r="AD69" s="1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1"/>
      <x:c r="V70" s="1"/>
      <x:c r="W70" s="1"/>
      <x:c r="X70" s="1"/>
      <x:c r="Y70" s="1"/>
      <x:c r="Z70" s="1"/>
      <x:c r="AA70" s="1"/>
      <x:c r="AB70" s="1"/>
      <x:c r="AC70" s="1"/>
      <x:c r="AD70" s="1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1"/>
      <x:c r="V71" s="1"/>
      <x:c r="W71" s="1"/>
      <x:c r="X71" s="1"/>
      <x:c r="Y71" s="1"/>
      <x:c r="Z71" s="1"/>
      <x:c r="AA71" s="1"/>
      <x:c r="AB71" s="1"/>
      <x:c r="AC71" s="1"/>
      <x:c r="AD71" s="1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1"/>
      <x:c r="V72" s="1"/>
      <x:c r="W72" s="1"/>
      <x:c r="X72" s="1"/>
      <x:c r="Y72" s="1"/>
      <x:c r="Z72" s="1"/>
      <x:c r="AA72" s="1"/>
      <x:c r="AB72" s="1"/>
      <x:c r="AC72" s="1"/>
      <x:c r="AD72" s="1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1"/>
      <x:c r="V73" s="1"/>
      <x:c r="W73" s="1"/>
      <x:c r="X73" s="1"/>
      <x:c r="Y73" s="1"/>
      <x:c r="Z73" s="1"/>
      <x:c r="AA73" s="1"/>
      <x:c r="AB73" s="1"/>
      <x:c r="AC73" s="1"/>
      <x:c r="AD73" s="1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1"/>
      <x:c r="V74" s="1"/>
      <x:c r="W74" s="1"/>
      <x:c r="X74" s="1"/>
      <x:c r="Y74" s="1"/>
      <x:c r="Z74" s="1"/>
      <x:c r="AA74" s="1"/>
      <x:c r="AB74" s="1"/>
      <x:c r="AC74" s="1"/>
      <x:c r="AD74" s="1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1"/>
      <x:c r="V75" s="1"/>
      <x:c r="W75" s="1"/>
      <x:c r="X75" s="1"/>
      <x:c r="Y75" s="1"/>
      <x:c r="Z75" s="1"/>
      <x:c r="AA75" s="1"/>
      <x:c r="AB75" s="1"/>
      <x:c r="AC75" s="1"/>
      <x:c r="AD75" s="1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1"/>
      <x:c r="V76" s="1"/>
      <x:c r="W76" s="1"/>
      <x:c r="X76" s="1"/>
      <x:c r="Y76" s="1"/>
      <x:c r="Z76" s="1"/>
      <x:c r="AA76" s="1"/>
      <x:c r="AB76" s="1"/>
      <x:c r="AC76" s="1"/>
      <x:c r="AD76" s="1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1"/>
      <x:c r="V77" s="1"/>
      <x:c r="W77" s="1"/>
      <x:c r="X77" s="1"/>
      <x:c r="Y77" s="1"/>
      <x:c r="Z77" s="1"/>
      <x:c r="AA77" s="1"/>
      <x:c r="AB77" s="1"/>
      <x:c r="AC77" s="1"/>
      <x:c r="AD77" s="1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1"/>
      <x:c r="V78" s="1"/>
      <x:c r="W78" s="1"/>
      <x:c r="X78" s="1"/>
      <x:c r="Y78" s="1"/>
      <x:c r="Z78" s="1"/>
      <x:c r="AA78" s="1"/>
      <x:c r="AB78" s="1"/>
      <x:c r="AC78" s="1"/>
      <x:c r="AD78" s="1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1"/>
      <x:c r="V79" s="1"/>
      <x:c r="W79" s="1"/>
      <x:c r="X79" s="1"/>
      <x:c r="Y79" s="1"/>
      <x:c r="Z79" s="1"/>
      <x:c r="AA79" s="1"/>
      <x:c r="AB79" s="1"/>
      <x:c r="AC79" s="1"/>
      <x:c r="AD79" s="1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1"/>
      <x:c r="V80" s="1"/>
      <x:c r="W80" s="1"/>
      <x:c r="X80" s="1"/>
      <x:c r="Y80" s="1"/>
      <x:c r="Z80" s="1"/>
      <x:c r="AA80" s="1"/>
      <x:c r="AB80" s="1"/>
      <x:c r="AC80" s="1"/>
      <x:c r="AD80" s="1"/>
    </x:row>
    <x:row r="8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  <x:c r="R81" s="2"/>
      <x:c r="S81" s="2"/>
      <x:c r="T81" s="2"/>
      <x:c r="U81" s="1"/>
      <x:c r="V81" s="1"/>
      <x:c r="W81" s="1"/>
      <x:c r="X81" s="1"/>
      <x:c r="Y81" s="1"/>
      <x:c r="Z81" s="1"/>
      <x:c r="AA81" s="1"/>
      <x:c r="AB81" s="1"/>
      <x:c r="AC81" s="1"/>
      <x:c r="AD81" s="1"/>
    </x:row>
    <x:row r="82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  <x:c r="R82" s="2"/>
      <x:c r="S82" s="2"/>
      <x:c r="T82" s="2"/>
      <x:c r="U82" s="1"/>
      <x:c r="V82" s="1"/>
      <x:c r="W82" s="1"/>
      <x:c r="X82" s="1"/>
      <x:c r="Y82" s="1"/>
      <x:c r="Z82" s="1"/>
      <x:c r="AA82" s="1"/>
      <x:c r="AB82" s="1"/>
      <x:c r="AC82" s="1"/>
      <x:c r="AD82" s="1"/>
    </x:row>
    <x:row r="83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  <x:c r="R83" s="2"/>
      <x:c r="S83" s="2"/>
      <x:c r="T83" s="2"/>
      <x:c r="U83" s="1"/>
      <x:c r="V83" s="1"/>
      <x:c r="W83" s="1"/>
      <x:c r="X83" s="1"/>
      <x:c r="Y83" s="1"/>
      <x:c r="Z83" s="1"/>
      <x:c r="AA83" s="1"/>
      <x:c r="AB83" s="1"/>
      <x:c r="AC83" s="1"/>
      <x:c r="AD83" s="1"/>
    </x:row>
    <x:row r="84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  <x:c r="R84" s="2"/>
      <x:c r="S84" s="2"/>
      <x:c r="T84" s="2"/>
      <x:c r="U84" s="1"/>
      <x:c r="V84" s="1"/>
      <x:c r="W84" s="1"/>
      <x:c r="X84" s="1"/>
      <x:c r="Y84" s="1"/>
      <x:c r="Z84" s="1"/>
      <x:c r="AA84" s="1"/>
      <x:c r="AB84" s="1"/>
      <x:c r="AC84" s="1"/>
      <x:c r="AD84" s="1"/>
    </x:row>
    <x:row r="85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  <x:c r="R85" s="2"/>
      <x:c r="S85" s="2"/>
      <x:c r="T85" s="2"/>
      <x:c r="U85" s="1"/>
      <x:c r="V85" s="1"/>
      <x:c r="W85" s="1"/>
      <x:c r="X85" s="1"/>
      <x:c r="Y85" s="1"/>
      <x:c r="Z85" s="1"/>
      <x:c r="AA85" s="1"/>
      <x:c r="AB85" s="1"/>
      <x:c r="AC85" s="1"/>
      <x:c r="AD85" s="1"/>
    </x:row>
    <x:row r="86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  <x:c r="R86" s="2"/>
      <x:c r="S86" s="2"/>
      <x:c r="T86" s="2"/>
      <x:c r="U86" s="1"/>
      <x:c r="V86" s="1"/>
      <x:c r="W86" s="1"/>
      <x:c r="X86" s="1"/>
      <x:c r="Y86" s="1"/>
      <x:c r="Z86" s="1"/>
      <x:c r="AA86" s="1"/>
      <x:c r="AB86" s="1"/>
      <x:c r="AC86" s="1"/>
      <x:c r="AD86" s="1"/>
    </x:row>
    <x:row r="87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  <x:c r="R87" s="2"/>
      <x:c r="S87" s="2"/>
      <x:c r="T87" s="2"/>
      <x:c r="U87" s="1"/>
      <x:c r="V87" s="1"/>
      <x:c r="W87" s="1"/>
      <x:c r="X87" s="1"/>
      <x:c r="Y87" s="1"/>
      <x:c r="Z87" s="1"/>
      <x:c r="AA87" s="1"/>
      <x:c r="AB87" s="1"/>
      <x:c r="AC87" s="1"/>
      <x:c r="AD87" s="1"/>
    </x:row>
    <x:row r="88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  <x:c r="R88" s="2"/>
      <x:c r="S88" s="2"/>
      <x:c r="T88" s="2"/>
      <x:c r="U88" s="1"/>
      <x:c r="V88" s="1"/>
      <x:c r="W88" s="1"/>
      <x:c r="X88" s="1"/>
      <x:c r="Y88" s="1"/>
      <x:c r="Z88" s="1"/>
      <x:c r="AA88" s="1"/>
      <x:c r="AB88" s="1"/>
      <x:c r="AC88" s="1"/>
      <x:c r="AD88" s="1"/>
    </x:row>
    <x:row r="89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  <x:c r="R89" s="2"/>
      <x:c r="S89" s="2"/>
      <x:c r="T89" s="2"/>
      <x:c r="U89" s="1"/>
      <x:c r="V89" s="1"/>
      <x:c r="W89" s="1"/>
      <x:c r="X89" s="1"/>
      <x:c r="Y89" s="1"/>
      <x:c r="Z89" s="1"/>
      <x:c r="AA89" s="1"/>
      <x:c r="AB89" s="1"/>
      <x:c r="AC89" s="1"/>
      <x:c r="AD89" s="1"/>
    </x:row>
    <x:row r="90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  <x:c r="R90" s="2"/>
      <x:c r="S90" s="2"/>
      <x:c r="T90" s="2"/>
      <x:c r="U90" s="1"/>
      <x:c r="V90" s="1"/>
      <x:c r="W90" s="1"/>
      <x:c r="X90" s="1"/>
      <x:c r="Y90" s="1"/>
      <x:c r="Z90" s="1"/>
      <x:c r="AA90" s="1"/>
      <x:c r="AB90" s="1"/>
      <x:c r="AC90" s="1"/>
      <x:c r="AD90" s="1"/>
    </x:row>
    <x:row r="9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  <x:c r="R91" s="2"/>
      <x:c r="S91" s="2"/>
      <x:c r="T91" s="2"/>
      <x:c r="U91" s="1"/>
      <x:c r="V91" s="1"/>
      <x:c r="W91" s="1"/>
      <x:c r="X91" s="1"/>
      <x:c r="Y91" s="1"/>
      <x:c r="Z91" s="1"/>
      <x:c r="AA91" s="1"/>
      <x:c r="AB91" s="1"/>
      <x:c r="AC91" s="1"/>
      <x:c r="AD91" s="1"/>
    </x:row>
    <x:row r="92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  <x:c r="R92" s="2"/>
      <x:c r="S92" s="2"/>
      <x:c r="T92" s="2"/>
      <x:c r="U92" s="1"/>
      <x:c r="V92" s="1"/>
      <x:c r="W92" s="1"/>
      <x:c r="X92" s="1"/>
      <x:c r="Y92" s="1"/>
      <x:c r="Z92" s="1"/>
      <x:c r="AA92" s="1"/>
      <x:c r="AB92" s="1"/>
      <x:c r="AC92" s="1"/>
      <x:c r="AD92" s="1"/>
    </x:row>
    <x:row r="93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  <x:c r="R93" s="2"/>
      <x:c r="S93" s="2"/>
      <x:c r="T93" s="2"/>
      <x:c r="U93" s="1"/>
      <x:c r="V93" s="1"/>
      <x:c r="W93" s="1"/>
      <x:c r="X93" s="1"/>
      <x:c r="Y93" s="1"/>
      <x:c r="Z93" s="1"/>
      <x:c r="AA93" s="1"/>
      <x:c r="AB93" s="1"/>
      <x:c r="AC93" s="1"/>
      <x:c r="AD93" s="1"/>
    </x:row>
    <x:row r="94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  <x:c r="R94" s="2"/>
      <x:c r="S94" s="2"/>
      <x:c r="T94" s="2"/>
      <x:c r="U94" s="1"/>
      <x:c r="V94" s="1"/>
      <x:c r="W94" s="1"/>
      <x:c r="X94" s="1"/>
      <x:c r="Y94" s="1"/>
      <x:c r="Z94" s="1"/>
      <x:c r="AA94" s="1"/>
      <x:c r="AB94" s="1"/>
      <x:c r="AC94" s="1"/>
      <x:c r="AD94" s="1"/>
    </x:row>
    <x:row r="95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  <x:c r="R95" s="2"/>
      <x:c r="S95" s="2"/>
      <x:c r="T95" s="2"/>
      <x:c r="U95" s="1"/>
      <x:c r="V95" s="1"/>
      <x:c r="W95" s="1"/>
      <x:c r="X95" s="1"/>
      <x:c r="Y95" s="1"/>
      <x:c r="Z95" s="1"/>
      <x:c r="AA95" s="1"/>
      <x:c r="AB95" s="1"/>
      <x:c r="AC95" s="1"/>
      <x:c r="AD95" s="1"/>
    </x:row>
    <x:row r="96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  <x:c r="R96" s="2"/>
      <x:c r="S96" s="2"/>
      <x:c r="T96" s="2"/>
      <x:c r="U96" s="1"/>
      <x:c r="V96" s="1"/>
      <x:c r="W96" s="1"/>
      <x:c r="X96" s="1"/>
      <x:c r="Y96" s="1"/>
      <x:c r="Z96" s="1"/>
      <x:c r="AA96" s="1"/>
      <x:c r="AB96" s="1"/>
      <x:c r="AC96" s="1"/>
      <x:c r="AD96" s="1"/>
    </x:row>
    <x:row r="97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  <x:c r="R97" s="2"/>
      <x:c r="S97" s="2"/>
      <x:c r="T97" s="2"/>
      <x:c r="U97" s="1"/>
      <x:c r="V97" s="1"/>
      <x:c r="W97" s="1"/>
      <x:c r="X97" s="1"/>
      <x:c r="Y97" s="1"/>
      <x:c r="Z97" s="1"/>
      <x:c r="AA97" s="1"/>
      <x:c r="AB97" s="1"/>
      <x:c r="AC97" s="1"/>
      <x:c r="AD97" s="1"/>
    </x:row>
    <x:row r="98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  <x:c r="R98" s="2"/>
      <x:c r="S98" s="2"/>
      <x:c r="T98" s="2"/>
      <x:c r="U98" s="1"/>
      <x:c r="V98" s="1"/>
      <x:c r="W98" s="1"/>
      <x:c r="X98" s="1"/>
      <x:c r="Y98" s="1"/>
      <x:c r="Z98" s="1"/>
      <x:c r="AA98" s="1"/>
      <x:c r="AB98" s="1"/>
      <x:c r="AC98" s="1"/>
      <x:c r="AD98" s="1"/>
    </x:row>
    <x:row r="99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  <x:c r="R99" s="2"/>
      <x:c r="S99" s="2"/>
      <x:c r="T99" s="2"/>
      <x:c r="U99" s="1"/>
      <x:c r="V99" s="1"/>
      <x:c r="W99" s="1"/>
      <x:c r="X99" s="1"/>
      <x:c r="Y99" s="1"/>
      <x:c r="Z99" s="1"/>
      <x:c r="AA99" s="1"/>
      <x:c r="AB99" s="1"/>
      <x:c r="AC99" s="1"/>
      <x:c r="AD99" s="1"/>
    </x:row>
    <x:row r="100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  <x:c r="R100" s="2"/>
      <x:c r="S100" s="2"/>
      <x:c r="T100" s="2"/>
      <x:c r="U100" s="1"/>
      <x:c r="V100" s="1"/>
      <x:c r="W100" s="1"/>
      <x:c r="X100" s="1"/>
      <x:c r="Y100" s="1"/>
      <x:c r="Z100" s="1"/>
      <x:c r="AA100" s="1"/>
      <x:c r="AB100" s="1"/>
      <x:c r="AC100" s="1"/>
      <x:c r="AD100" s="1"/>
    </x:row>
    <x:row r="10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  <x:c r="R101" s="2"/>
      <x:c r="S101" s="2"/>
      <x:c r="T101" s="2"/>
      <x:c r="U101" s="1"/>
      <x:c r="V101" s="1"/>
      <x:c r="W101" s="1"/>
      <x:c r="X101" s="1"/>
      <x:c r="Y101" s="1"/>
      <x:c r="Z101" s="1"/>
      <x:c r="AA101" s="1"/>
      <x:c r="AB101" s="1"/>
      <x:c r="AC101" s="1"/>
      <x:c r="AD101" s="1"/>
    </x:row>
    <x:row r="102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  <x:c r="R102" s="2"/>
      <x:c r="S102" s="2"/>
      <x:c r="T102" s="2"/>
      <x:c r="U102" s="1"/>
      <x:c r="V102" s="1"/>
      <x:c r="W102" s="1"/>
      <x:c r="X102" s="1"/>
      <x:c r="Y102" s="1"/>
      <x:c r="Z102" s="1"/>
      <x:c r="AA102" s="1"/>
      <x:c r="AB102" s="1"/>
      <x:c r="AC102" s="1"/>
      <x:c r="AD102" s="1"/>
    </x:row>
    <x:row r="103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  <x:c r="R103" s="2"/>
      <x:c r="S103" s="2"/>
      <x:c r="T103" s="2"/>
      <x:c r="U103" s="1"/>
      <x:c r="V103" s="1"/>
      <x:c r="W103" s="1"/>
      <x:c r="X103" s="1"/>
      <x:c r="Y103" s="1"/>
      <x:c r="Z103" s="1"/>
      <x:c r="AA103" s="1"/>
      <x:c r="AB103" s="1"/>
      <x:c r="AC103" s="1"/>
      <x:c r="AD103" s="1"/>
    </x:row>
    <x:row r="104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  <x:c r="R104" s="2"/>
      <x:c r="S104" s="2"/>
      <x:c r="T104" s="2"/>
      <x:c r="U104" s="1"/>
      <x:c r="V104" s="1"/>
      <x:c r="W104" s="1"/>
      <x:c r="X104" s="1"/>
      <x:c r="Y104" s="1"/>
      <x:c r="Z104" s="1"/>
      <x:c r="AA104" s="1"/>
      <x:c r="AB104" s="1"/>
      <x:c r="AC104" s="1"/>
      <x:c r="AD104" s="1"/>
    </x:row>
    <x:row r="105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  <x:c r="R105" s="2"/>
      <x:c r="S105" s="2"/>
      <x:c r="T105" s="2"/>
      <x:c r="U105" s="1"/>
      <x:c r="V105" s="1"/>
      <x:c r="W105" s="1"/>
      <x:c r="X105" s="1"/>
      <x:c r="Y105" s="1"/>
      <x:c r="Z105" s="1"/>
      <x:c r="AA105" s="1"/>
      <x:c r="AB105" s="1"/>
      <x:c r="AC105" s="1"/>
      <x:c r="AD105" s="1"/>
    </x:row>
    <x:row r="106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  <x:c r="R106" s="2"/>
      <x:c r="S106" s="2"/>
      <x:c r="T106" s="2"/>
      <x:c r="U106" s="1"/>
      <x:c r="V106" s="1"/>
      <x:c r="W106" s="1"/>
      <x:c r="X106" s="1"/>
      <x:c r="Y106" s="1"/>
      <x:c r="Z106" s="1"/>
      <x:c r="AA106" s="1"/>
      <x:c r="AB106" s="1"/>
      <x:c r="AC106" s="1"/>
      <x:c r="AD106" s="1"/>
    </x:row>
    <x:row r="107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  <x:c r="R107" s="2"/>
      <x:c r="S107" s="2"/>
      <x:c r="T107" s="2"/>
      <x:c r="U107" s="1"/>
      <x:c r="V107" s="1"/>
      <x:c r="W107" s="1"/>
      <x:c r="X107" s="1"/>
      <x:c r="Y107" s="1"/>
      <x:c r="Z107" s="1"/>
      <x:c r="AA107" s="1"/>
      <x:c r="AB107" s="1"/>
      <x:c r="AC107" s="1"/>
      <x:c r="AD107" s="1"/>
    </x:row>
    <x:row r="108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  <x:c r="R108" s="2"/>
      <x:c r="S108" s="2"/>
      <x:c r="T108" s="2"/>
      <x:c r="U108" s="1"/>
      <x:c r="V108" s="1"/>
      <x:c r="W108" s="1"/>
      <x:c r="X108" s="1"/>
      <x:c r="Y108" s="1"/>
      <x:c r="Z108" s="1"/>
      <x:c r="AA108" s="1"/>
      <x:c r="AB108" s="1"/>
      <x:c r="AC108" s="1"/>
      <x:c r="AD108" s="1"/>
    </x:row>
    <x:row r="109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  <x:c r="R109" s="2"/>
      <x:c r="S109" s="2"/>
      <x:c r="T109" s="2"/>
      <x:c r="U109" s="1"/>
      <x:c r="V109" s="1"/>
      <x:c r="W109" s="1"/>
      <x:c r="X109" s="1"/>
      <x:c r="Y109" s="1"/>
      <x:c r="Z109" s="1"/>
      <x:c r="AA109" s="1"/>
      <x:c r="AB109" s="1"/>
      <x:c r="AC109" s="1"/>
      <x:c r="AD109" s="1"/>
    </x:row>
    <x:row r="110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  <x:c r="R110" s="2"/>
      <x:c r="S110" s="2"/>
      <x:c r="T110" s="2"/>
      <x:c r="U110" s="1"/>
      <x:c r="V110" s="1"/>
      <x:c r="W110" s="1"/>
      <x:c r="X110" s="1"/>
      <x:c r="Y110" s="1"/>
      <x:c r="Z110" s="1"/>
      <x:c r="AA110" s="1"/>
      <x:c r="AB110" s="1"/>
      <x:c r="AC110" s="1"/>
      <x:c r="AD110" s="1"/>
    </x:row>
    <x:row r="11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  <x:c r="R111" s="2"/>
      <x:c r="S111" s="2"/>
      <x:c r="T111" s="2"/>
      <x:c r="U111" s="1"/>
      <x:c r="V111" s="1"/>
      <x:c r="W111" s="1"/>
      <x:c r="X111" s="1"/>
      <x:c r="Y111" s="1"/>
      <x:c r="Z111" s="1"/>
      <x:c r="AA111" s="1"/>
      <x:c r="AB111" s="1"/>
      <x:c r="AC111" s="1"/>
      <x:c r="AD111" s="1"/>
    </x:row>
    <x:row r="112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  <x:c r="R112" s="2"/>
      <x:c r="S112" s="2"/>
      <x:c r="T112" s="2"/>
      <x:c r="U112" s="1"/>
      <x:c r="V112" s="1"/>
      <x:c r="W112" s="1"/>
      <x:c r="X112" s="1"/>
      <x:c r="Y112" s="1"/>
      <x:c r="Z112" s="1"/>
      <x:c r="AA112" s="1"/>
      <x:c r="AB112" s="1"/>
      <x:c r="AC112" s="1"/>
      <x:c r="AD112" s="1"/>
    </x:row>
    <x:row r="113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  <x:c r="R113" s="2"/>
      <x:c r="S113" s="2"/>
      <x:c r="T113" s="2"/>
      <x:c r="U113" s="1"/>
      <x:c r="V113" s="1"/>
      <x:c r="W113" s="1"/>
      <x:c r="X113" s="1"/>
      <x:c r="Y113" s="1"/>
      <x:c r="Z113" s="1"/>
      <x:c r="AA113" s="1"/>
      <x:c r="AB113" s="1"/>
      <x:c r="AC113" s="1"/>
      <x:c r="AD113" s="1"/>
    </x:row>
    <x:row r="114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  <x:c r="R114" s="2"/>
      <x:c r="S114" s="2"/>
      <x:c r="T114" s="2"/>
      <x:c r="U114" s="1"/>
      <x:c r="V114" s="1"/>
      <x:c r="W114" s="1"/>
      <x:c r="X114" s="1"/>
      <x:c r="Y114" s="1"/>
      <x:c r="Z114" s="1"/>
      <x:c r="AA114" s="1"/>
      <x:c r="AB114" s="1"/>
      <x:c r="AC114" s="1"/>
      <x:c r="AD114" s="1"/>
    </x:row>
    <x:row r="115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  <x:c r="R115" s="2"/>
      <x:c r="S115" s="2"/>
      <x:c r="T115" s="2"/>
      <x:c r="U115" s="1"/>
      <x:c r="V115" s="1"/>
      <x:c r="W115" s="1"/>
      <x:c r="X115" s="1"/>
      <x:c r="Y115" s="1"/>
      <x:c r="Z115" s="1"/>
      <x:c r="AA115" s="1"/>
      <x:c r="AB115" s="1"/>
      <x:c r="AC115" s="1"/>
      <x:c r="AD115" s="1"/>
    </x:row>
    <x:row r="116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  <x:c r="R116" s="2"/>
      <x:c r="S116" s="2"/>
      <x:c r="T116" s="2"/>
      <x:c r="U116" s="1"/>
      <x:c r="V116" s="1"/>
      <x:c r="W116" s="1"/>
      <x:c r="X116" s="1"/>
      <x:c r="Y116" s="1"/>
      <x:c r="Z116" s="1"/>
      <x:c r="AA116" s="1"/>
      <x:c r="AB116" s="1"/>
      <x:c r="AC116" s="1"/>
      <x:c r="AD116" s="1"/>
    </x:row>
    <x:row r="117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  <x:c r="R117" s="2"/>
      <x:c r="S117" s="2"/>
      <x:c r="T117" s="2"/>
      <x:c r="U117" s="1"/>
      <x:c r="V117" s="1"/>
      <x:c r="W117" s="1"/>
      <x:c r="X117" s="1"/>
      <x:c r="Y117" s="1"/>
      <x:c r="Z117" s="1"/>
      <x:c r="AA117" s="1"/>
      <x:c r="AB117" s="1"/>
      <x:c r="AC117" s="1"/>
      <x:c r="AD117" s="1"/>
    </x:row>
    <x:row r="118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  <x:c r="R118" s="2"/>
      <x:c r="S118" s="2"/>
      <x:c r="T118" s="2"/>
      <x:c r="U118" s="1"/>
      <x:c r="V118" s="1"/>
      <x:c r="W118" s="1"/>
      <x:c r="X118" s="1"/>
      <x:c r="Y118" s="1"/>
      <x:c r="Z118" s="1"/>
      <x:c r="AA118" s="1"/>
      <x:c r="AB118" s="1"/>
      <x:c r="AC118" s="1"/>
      <x:c r="AD118" s="1"/>
    </x:row>
    <x:row r="119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  <x:c r="R119" s="2"/>
      <x:c r="S119" s="2"/>
      <x:c r="T119" s="2"/>
      <x:c r="U119" s="1"/>
      <x:c r="V119" s="1"/>
      <x:c r="W119" s="1"/>
      <x:c r="X119" s="1"/>
      <x:c r="Y119" s="1"/>
      <x:c r="Z119" s="1"/>
      <x:c r="AA119" s="1"/>
      <x:c r="AB119" s="1"/>
      <x:c r="AC119" s="1"/>
      <x:c r="AD119" s="1"/>
    </x:row>
    <x:row r="120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  <x:c r="R120" s="2"/>
      <x:c r="S120" s="2"/>
      <x:c r="T120" s="2"/>
      <x:c r="U120" s="1"/>
      <x:c r="V120" s="1"/>
      <x:c r="W120" s="1"/>
      <x:c r="X120" s="1"/>
      <x:c r="Y120" s="1"/>
      <x:c r="Z120" s="1"/>
      <x:c r="AA120" s="1"/>
      <x:c r="AB120" s="1"/>
      <x:c r="AC120" s="1"/>
      <x:c r="AD120" s="1"/>
    </x:row>
  </x:sheetData>
  <x:mergeCells>
    <x:mergeCell ref="A2:B2"/>
    <x:mergeCell ref="C2:D2"/>
    <x:mergeCell ref="E2:F2"/>
    <x:mergeCell ref="G2:H2"/>
    <x:mergeCell ref="I2:J2"/>
    <x:mergeCell ref="K2:L2"/>
    <x:mergeCell ref="M2:N2"/>
    <x:mergeCell ref="O2:Q2"/>
    <x:mergeCell ref="R2:T2"/>
    <x:mergeCell ref="A4:T4"/>
    <x:mergeCell ref="A6:T6"/>
    <x:mergeCell ref="A7:T7"/>
  </x:mergeCells>
  <x:conditionalFormatting sqref="M11:M60">
    <x:cfRule type="cellIs" dxfId="8" priority="1" operator="equal">
      <x:formula>"مراجعة الميزانية"</x:formula>
    </x:cfRule>
    <x:cfRule type="cellIs" dxfId="9" priority="2" operator="equal">
      <x:formula>"منتهي"</x:formula>
    </x:cfRule>
    <x:cfRule type="cellIs" dxfId="10" priority="3" operator="equal">
      <x:formula>"خطأ"</x:formula>
    </x:cfRule>
  </x:conditionalFormatting>
  <x:dataValidations count="2">
    <x:dataValidation type="list" sqref="B11:B60">
      <x:formula1>$AA$11:$AA$60</x:formula1>
    </x:dataValidation>
    <x:dataValidation type="list" sqref="J11:J60">
      <x:formula1>$AB$11:$AB$16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bc9619350a5a4d30"/>
  </x:tableParts>
</x:worksheet>
</file>

<file path=xl/worksheets/sheet7.xml><?xml version="1.0" encoding="utf-8"?>
<x:worksheet xmlns:x="http://schemas.openxmlformats.org/spreadsheetml/2006/main">
  <x:sheetViews>
    <x:sheetView showGridLines="0" workbookViewId="0" rightToLeft="1"/>
  </x:sheetViews>
  <x:sheetFormatPr defaultRowHeight="15"/>
  <x:cols>
    <x:col min="1" max="1" width="28" hidden="0" customWidth="1"/>
    <x:col min="2" max="2" width="11" hidden="0" customWidth="1"/>
    <x:col min="3" max="3" width="17" hidden="0" customWidth="1"/>
    <x:col min="4" max="4" width="13" hidden="0" customWidth="1"/>
    <x:col min="5" max="5" width="13" hidden="0" customWidth="1"/>
    <x:col min="6" max="6" width="14" hidden="0" customWidth="1"/>
    <x:col min="7" max="7" width="11" hidden="0" customWidth="1"/>
    <x:col min="8" max="8" width="11" hidden="0" customWidth="1"/>
    <x:col min="9" max="9" width="17" hidden="0" customWidth="1"/>
    <x:col min="10" max="10" width="18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1"/>
      <x:c r="V1" s="1"/>
      <x:c r="W1" s="1"/>
      <x:c r="X1" s="1"/>
      <x:c r="Y1" s="1"/>
      <x:c r="Z1" s="1"/>
      <x:c r="AA1" s="1"/>
      <x:c r="AB1" s="1"/>
      <x:c r="AC1" s="1"/>
      <x:c r="AD1" s="1"/>
    </x:row>
    <x:row r="2" ht="24" customHeight="1">
      <x:c r="A2" s="10" t="str">
        <x:v>الرئيسية</x:v>
      </x:c>
      <x:c r="B2" s="10" t="str">
        <x:v>الرئيسية</x:v>
      </x:c>
      <x:c r="C2" s="10" t="str">
        <x:v>الإعداد</x:v>
      </x:c>
      <x:c r="D2" s="10" t="str">
        <x:v>الإعداد</x:v>
      </x:c>
      <x:c r="E2" s="10" t="str">
        <x:v>المرشحون</x:v>
      </x:c>
      <x:c r="F2" s="10" t="str">
        <x:v>المرشحون</x:v>
      </x:c>
      <x:c r="G2" s="10" t="str">
        <x:v>المقابلات</x:v>
      </x:c>
      <x:c r="H2" s="10" t="str">
        <x:v>المقابلات</x:v>
      </x:c>
      <x:c r="I2" s="10" t="str">
        <x:v>التقييمات</x:v>
      </x:c>
      <x:c r="J2" s="10" t="str">
        <x:v>التقييمات</x:v>
      </x:c>
      <x:c r="K2" s="10" t="str">
        <x:v>العروض</x:v>
      </x:c>
      <x:c r="L2" s="10" t="str">
        <x:v>العروض</x:v>
      </x:c>
      <x:c r="M2" s="6" t="str">
        <x:v>مسار التوظيف</x:v>
      </x:c>
      <x:c r="N2" s="6" t="str">
        <x:v>مسار التوظيف</x:v>
      </x:c>
      <x:c r="O2" s="10" t="str">
        <x:v>لوحة التحكم</x:v>
      </x:c>
      <x:c r="P2" s="10" t="str">
        <x:v>لوحة التحكم</x:v>
      </x:c>
      <x:c r="Q2" s="10" t="str">
        <x:v>لوحة التحكم</x:v>
      </x:c>
      <x:c r="R2" s="10" t="str">
        <x:v>التدقيق</x:v>
      </x:c>
      <x:c r="S2" s="10" t="str">
        <x:v>التدقيق</x:v>
      </x:c>
      <x:c r="T2" s="10" t="str">
        <x:v>التدقيق</x:v>
      </x:c>
      <x:c r="U2" s="1"/>
      <x:c r="V2" s="1"/>
      <x:c r="W2" s="1"/>
      <x:c r="X2" s="1"/>
      <x:c r="Y2" s="1"/>
      <x:c r="Z2" s="1"/>
      <x:c r="AA2" s="1"/>
      <x:c r="AB2" s="1"/>
      <x:c r="AC2" s="1"/>
      <x:c r="AD2" s="1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1"/>
      <x:c r="V3" s="1"/>
      <x:c r="W3" s="1"/>
      <x:c r="X3" s="1"/>
      <x:c r="Y3" s="1"/>
      <x:c r="Z3" s="1"/>
      <x:c r="AA3" s="1"/>
      <x:c r="AB3" s="1"/>
      <x:c r="AC3" s="1"/>
      <x:c r="AD3" s="1"/>
    </x:row>
    <x:row r="4" ht="20" customHeight="1">
      <x:c r="A4" s="11" t="str">
        <x:v>تغطية الوظائف</x:v>
      </x:c>
      <x:c r="B4" s="11" t="str">
        <x:v>تغطية الوظائف</x:v>
      </x:c>
      <x:c r="C4" s="11" t="str">
        <x:v>تغطية الوظائف</x:v>
      </x:c>
      <x:c r="D4" s="11" t="str">
        <x:v>تغطية الوظائف</x:v>
      </x:c>
      <x:c r="E4" s="11" t="str">
        <x:v>تغطية الوظائف</x:v>
      </x:c>
      <x:c r="F4" s="11" t="str">
        <x:v>تغطية الوظائف</x:v>
      </x:c>
      <x:c r="G4" s="11" t="str">
        <x:v>تغطية الوظائف</x:v>
      </x:c>
      <x:c r="H4" s="11" t="str">
        <x:v>تغطية الوظائف</x:v>
      </x:c>
      <x:c r="I4" s="11" t="str">
        <x:v>تغطية الوظائف</x:v>
      </x:c>
      <x:c r="J4" s="11" t="str">
        <x:v>تغطية الوظائف</x:v>
      </x:c>
      <x:c r="K4" s="11" t="str">
        <x:v>تغطية الوظائف</x:v>
      </x:c>
      <x:c r="L4" s="11" t="str">
        <x:v>تغطية الوظائف</x:v>
      </x:c>
      <x:c r="M4" s="11" t="str">
        <x:v>تغطية الوظائف</x:v>
      </x:c>
      <x:c r="N4" s="11" t="str">
        <x:v>تغطية الوظائف</x:v>
      </x:c>
      <x:c r="O4" s="11" t="str">
        <x:v>تغطية الوظائف</x:v>
      </x:c>
      <x:c r="P4" s="11" t="str">
        <x:v>تغطية الوظائف</x:v>
      </x:c>
      <x:c r="Q4" s="11" t="str">
        <x:v>تغطية الوظائف</x:v>
      </x:c>
      <x:c r="R4" s="11" t="str">
        <x:v>تغطية الوظائف</x:v>
      </x:c>
      <x:c r="S4" s="11" t="str">
        <x:v>تغطية الوظائف</x:v>
      </x:c>
      <x:c r="T4" s="11" t="str">
        <x:v>تغطية الوظائف</x:v>
      </x:c>
      <x:c r="U4" s="1"/>
      <x:c r="V4" s="1"/>
      <x:c r="W4" s="1"/>
      <x:c r="X4" s="1"/>
      <x:c r="Y4" s="1"/>
      <x:c r="Z4" s="1"/>
      <x:c r="AA4" s="1"/>
      <x:c r="AB4" s="1"/>
      <x:c r="AC4" s="1"/>
      <x:c r="AD4" s="1"/>
    </x:row>
    <x:row r="5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1"/>
      <x:c r="V5" s="1"/>
      <x:c r="W5" s="1"/>
      <x:c r="X5" s="1"/>
      <x:c r="Y5" s="1"/>
      <x:c r="Z5" s="1"/>
      <x:c r="AA5" s="1"/>
      <x:c r="AB5" s="1"/>
      <x:c r="AC5" s="1"/>
      <x:c r="AD5" s="1"/>
    </x:row>
    <x:row r="6" ht="28" customHeight="1">
      <x:c r="A6" s="16" t="str">
        <x:v>تغطية مسار التوظيف</x:v>
      </x:c>
      <x:c r="B6" s="16" t="str">
        <x:v>تغطية مسار التوظيف</x:v>
      </x:c>
      <x:c r="C6" s="16" t="str">
        <x:v>تغطية مسار التوظيف</x:v>
      </x:c>
      <x:c r="D6" s="16" t="str">
        <x:v>تغطية مسار التوظيف</x:v>
      </x:c>
      <x:c r="E6" s="16" t="str">
        <x:v>تغطية مسار التوظيف</x:v>
      </x:c>
      <x:c r="F6" s="16" t="str">
        <x:v>تغطية مسار التوظيف</x:v>
      </x:c>
      <x:c r="G6" s="16" t="str">
        <x:v>تغطية مسار التوظيف</x:v>
      </x:c>
      <x:c r="H6" s="16" t="str">
        <x:v>تغطية مسار التوظيف</x:v>
      </x:c>
      <x:c r="I6" s="16" t="str">
        <x:v>تغطية مسار التوظيف</x:v>
      </x:c>
      <x:c r="J6" s="16" t="str">
        <x:v>تغطية مسار التوظيف</x:v>
      </x:c>
      <x:c r="K6" s="16" t="str">
        <x:v>تغطية مسار التوظيف</x:v>
      </x:c>
      <x:c r="L6" s="16" t="str">
        <x:v>تغطية مسار التوظيف</x:v>
      </x:c>
      <x:c r="M6" s="16" t="str">
        <x:v>تغطية مسار التوظيف</x:v>
      </x:c>
      <x:c r="N6" s="16" t="str">
        <x:v>تغطية مسار التوظيف</x:v>
      </x:c>
      <x:c r="O6" s="16" t="str">
        <x:v>تغطية مسار التوظيف</x:v>
      </x:c>
      <x:c r="P6" s="16" t="str">
        <x:v>تغطية مسار التوظيف</x:v>
      </x:c>
      <x:c r="Q6" s="16" t="str">
        <x:v>تغطية مسار التوظيف</x:v>
      </x:c>
      <x:c r="R6" s="16" t="str">
        <x:v>تغطية مسار التوظيف</x:v>
      </x:c>
      <x:c r="S6" s="16" t="str">
        <x:v>تغطية مسار التوظيف</x:v>
      </x:c>
      <x:c r="T6" s="16" t="str">
        <x:v>تغطية مسار التوظيف</x:v>
      </x:c>
      <x:c r="U6" s="1"/>
      <x:c r="V6" s="1"/>
      <x:c r="W6" s="1"/>
      <x:c r="X6" s="1"/>
      <x:c r="Y6" s="1"/>
      <x:c r="Z6" s="1"/>
      <x:c r="AA6" s="1"/>
      <x:c r="AB6" s="1"/>
      <x:c r="AC6" s="1"/>
      <x:c r="AD6" s="1"/>
    </x:row>
    <x:row r="7" ht="22" customHeight="1">
      <x:c r="A7" s="18" t="str">
        <x:v>راجع التغطية والاختناقات والتقدم والمخاطر لكل وظيفة.</x:v>
      </x:c>
      <x:c r="B7" s="18" t="str">
        <x:v>راجع التغطية والاختناقات والتقدم والمخاطر لكل وظيفة.</x:v>
      </x:c>
      <x:c r="C7" s="18" t="str">
        <x:v>راجع التغطية والاختناقات والتقدم والمخاطر لكل وظيفة.</x:v>
      </x:c>
      <x:c r="D7" s="18" t="str">
        <x:v>راجع التغطية والاختناقات والتقدم والمخاطر لكل وظيفة.</x:v>
      </x:c>
      <x:c r="E7" s="18" t="str">
        <x:v>راجع التغطية والاختناقات والتقدم والمخاطر لكل وظيفة.</x:v>
      </x:c>
      <x:c r="F7" s="18" t="str">
        <x:v>راجع التغطية والاختناقات والتقدم والمخاطر لكل وظيفة.</x:v>
      </x:c>
      <x:c r="G7" s="18" t="str">
        <x:v>راجع التغطية والاختناقات والتقدم والمخاطر لكل وظيفة.</x:v>
      </x:c>
      <x:c r="H7" s="18" t="str">
        <x:v>راجع التغطية والاختناقات والتقدم والمخاطر لكل وظيفة.</x:v>
      </x:c>
      <x:c r="I7" s="18" t="str">
        <x:v>راجع التغطية والاختناقات والتقدم والمخاطر لكل وظيفة.</x:v>
      </x:c>
      <x:c r="J7" s="18" t="str">
        <x:v>راجع التغطية والاختناقات والتقدم والمخاطر لكل وظيفة.</x:v>
      </x:c>
      <x:c r="K7" s="18" t="str">
        <x:v>راجع التغطية والاختناقات والتقدم والمخاطر لكل وظيفة.</x:v>
      </x:c>
      <x:c r="L7" s="18" t="str">
        <x:v>راجع التغطية والاختناقات والتقدم والمخاطر لكل وظيفة.</x:v>
      </x:c>
      <x:c r="M7" s="18" t="str">
        <x:v>راجع التغطية والاختناقات والتقدم والمخاطر لكل وظيفة.</x:v>
      </x:c>
      <x:c r="N7" s="18" t="str">
        <x:v>راجع التغطية والاختناقات والتقدم والمخاطر لكل وظيفة.</x:v>
      </x:c>
      <x:c r="O7" s="18" t="str">
        <x:v>راجع التغطية والاختناقات والتقدم والمخاطر لكل وظيفة.</x:v>
      </x:c>
      <x:c r="P7" s="18" t="str">
        <x:v>راجع التغطية والاختناقات والتقدم والمخاطر لكل وظيفة.</x:v>
      </x:c>
      <x:c r="Q7" s="18" t="str">
        <x:v>راجع التغطية والاختناقات والتقدم والمخاطر لكل وظيفة.</x:v>
      </x:c>
      <x:c r="R7" s="18" t="str">
        <x:v>راجع التغطية والاختناقات والتقدم والمخاطر لكل وظيفة.</x:v>
      </x:c>
      <x:c r="S7" s="18" t="str">
        <x:v>راجع التغطية والاختناقات والتقدم والمخاطر لكل وظيفة.</x:v>
      </x:c>
      <x:c r="T7" s="18" t="str">
        <x:v>راجع التغطية والاختناقات والتقدم والمخاطر لكل وظيفة.</x:v>
      </x:c>
      <x:c r="U7" s="1"/>
      <x:c r="V7" s="1"/>
      <x:c r="W7" s="1"/>
      <x:c r="X7" s="1"/>
      <x:c r="Y7" s="1"/>
      <x:c r="Z7" s="1"/>
      <x:c r="AA7" s="1"/>
      <x:c r="AB7" s="1"/>
      <x:c r="AC7" s="1"/>
      <x:c r="AD7" s="1"/>
    </x:row>
    <x:row r="8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1"/>
      <x:c r="V8" s="1"/>
      <x:c r="W8" s="1"/>
      <x:c r="X8" s="1"/>
      <x:c r="Y8" s="1"/>
      <x:c r="Z8" s="1"/>
      <x:c r="AA8" s="1"/>
      <x:c r="AB8" s="1"/>
      <x:c r="AC8" s="1"/>
      <x:c r="AD8" s="1"/>
    </x:row>
    <x:row r="9">
      <x:c r="A9" s="27" t="str">
        <x:v>تغطية الوظائف</x:v>
      </x:c>
      <x:c r="B9" s="28" t="str">
        <x:v>تغطية الوظائف</x:v>
      </x:c>
      <x:c r="C9" s="28" t="str">
        <x:v>تغطية الوظائف</x:v>
      </x:c>
      <x:c r="D9" s="28" t="str">
        <x:v>تغطية الوظائف</x:v>
      </x:c>
      <x:c r="E9" s="28" t="str">
        <x:v>تغطية الوظائف</x:v>
      </x:c>
      <x:c r="F9" s="28" t="str">
        <x:v>تغطية الوظائف</x:v>
      </x:c>
      <x:c r="G9" s="28" t="str">
        <x:v>تغطية الوظائف</x:v>
      </x:c>
      <x:c r="H9" s="28" t="str">
        <x:v>تغطية الوظائف</x:v>
      </x:c>
      <x:c r="I9" s="28" t="str">
        <x:v>تغطية الوظائف</x:v>
      </x:c>
      <x:c r="J9" s="29" t="str">
        <x:v>تغطية الوظائف</x:v>
      </x:c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1"/>
      <x:c r="V9" s="1"/>
      <x:c r="W9" s="1"/>
      <x:c r="X9" s="1"/>
      <x:c r="Y9" s="1"/>
      <x:c r="Z9" s="1"/>
      <x:c r="AA9" s="1"/>
      <x:c r="AB9" s="1"/>
      <x:c r="AC9" s="1"/>
      <x:c r="AD9" s="1"/>
    </x:row>
    <x:row r="10">
      <x:c r="A10" s="49" t="str">
        <x:v>الوظيفة</x:v>
      </x:c>
      <x:c r="B10" s="50" t="str">
        <x:v>الشواغر</x:v>
      </x:c>
      <x:c r="C10" s="50" t="str">
        <x:v>المرشحون النشطون</x:v>
      </x:c>
      <x:c r="D10" s="50" t="str">
        <x:v>الفرز الأولي</x:v>
      </x:c>
      <x:c r="E10" s="50" t="str">
        <x:v>المقابلة</x:v>
      </x:c>
      <x:c r="F10" s="50" t="str">
        <x:v>المراجعة النهائية</x:v>
      </x:c>
      <x:c r="G10" s="50" t="str">
        <x:v>العرض</x:v>
      </x:c>
      <x:c r="H10" s="50" t="str">
        <x:v>تم التعيين</x:v>
      </x:c>
      <x:c r="I10" s="50" t="str">
        <x:v>مرشحون لكل شاغر</x:v>
      </x:c>
      <x:c r="J10" s="51" t="str">
        <x:v>إشارة المسار</x:v>
      </x:c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1"/>
      <x:c r="V10" s="1"/>
      <x:c r="W10" s="1"/>
      <x:c r="X10" s="1"/>
      <x:c r="Y10" s="1"/>
      <x:c r="Z10" s="1"/>
      <x:c r="AA10" s="1"/>
      <x:c r="AB10" s="1"/>
      <x:c r="AC10" s="1"/>
      <x:c r="AD10" s="1"/>
    </x:row>
    <x:row r="11">
      <x:c r="A11" s="2" t="str">
        <x:v>منسق عمليات</x:v>
      </x:c>
      <x:c r="B11" s="95" t="n">
        <x:f>IFERROR(INDEX('الإعداد'!$K$11:$K$15,MATCH(A11,'الإعداد'!$J$11:$J$15,0)),0)</x:f>
        <x:v>1</x:v>
      </x:c>
      <x:c r="C11" s="95" t="n">
        <x:f>SUM(COUNTIFS('المرشحون'!$C$11:$C$60,A11,'المرشحون'!$F$11:$F$60,"تقديم"),COUNTIFS('المرشحون'!$C$11:$C$60,A11,'المرشحون'!$F$11:$F$60,"فرز أولي"),COUNTIFS('المرشحون'!$C$11:$C$60,A11,'المرشحون'!$F$11:$F$60,"مقابلة"),COUNTIFS('المرشحون'!$C$11:$C$60,A11,'المرشحون'!$F$11:$F$60,"مراجعة نهائية"),COUNTIFS('المرشحون'!$C$11:$C$60,A11,'المرشحون'!$F$11:$F$60,"عرض"))</x:f>
        <x:v>1</x:v>
      </x:c>
      <x:c r="D11" s="95" t="n">
        <x:f>COUNTIFS('المرشحون'!$C$11:$C$60,A11,'المرشحون'!$F$11:$F$60,"فرز أولي")</x:f>
        <x:v>0</x:v>
      </x:c>
      <x:c r="E11" s="95" t="n">
        <x:f>COUNTIFS('المرشحون'!$C$11:$C$60,A11,'المرشحون'!$F$11:$F$60,"مقابلة")</x:f>
        <x:v>1</x:v>
      </x:c>
      <x:c r="F11" s="95" t="n">
        <x:f>COUNTIFS('المرشحون'!$C$11:$C$60,A11,'المرشحون'!$F$11:$F$60,"مراجعة نهائية")</x:f>
        <x:v>0</x:v>
      </x:c>
      <x:c r="G11" s="95" t="n">
        <x:f>COUNTIFS('المرشحون'!$C$11:$C$60,A11,'المرشحون'!$F$11:$F$60,"عرض")</x:f>
        <x:v>0</x:v>
      </x:c>
      <x:c r="H11" s="95" t="n">
        <x:f>COUNTIFS('المرشحون'!$C$11:$C$60,A11,'المرشحون'!$F$11:$F$60,"تم التعيين")</x:f>
        <x:v>0</x:v>
      </x:c>
      <x:c r="I11" s="99" t="n">
        <x:f>IF(B11=0,"",C11/B11)</x:f>
        <x:v>1</x:v>
      </x:c>
      <x:c r="J11" s="95" t="str">
        <x:f>IF(B11=0,"",IF(C11=0,"لا توجد تغطية",IF(I11&lt;2,"مسار ضعيف","جيد")))</x:f>
        <x:v>مسار ضعيف</x:v>
      </x:c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1"/>
      <x:c r="V11" s="1"/>
      <x:c r="W11" s="1"/>
      <x:c r="X11" s="1"/>
      <x:c r="Y11" s="1"/>
      <x:c r="Z11" s="1"/>
      <x:c r="AA11" s="1"/>
      <x:c r="AB11" s="1"/>
      <x:c r="AC11" s="1"/>
      <x:c r="AD11" s="1"/>
    </x:row>
    <x:row r="12">
      <x:c r="A12" s="2" t="str">
        <x:v>تنفيذي مبيعات</x:v>
      </x:c>
      <x:c r="B12" s="95" t="n">
        <x:f>IFERROR(INDEX('الإعداد'!$K$11:$K$15,MATCH(A12,'الإعداد'!$J$11:$J$15,0)),0)</x:f>
        <x:v>2</x:v>
      </x:c>
      <x:c r="C12" s="95" t="n">
        <x:f>SUM(COUNTIFS('المرشحون'!$C$11:$C$60,A12,'المرشحون'!$F$11:$F$60,"تقديم"),COUNTIFS('المرشحون'!$C$11:$C$60,A12,'المرشحون'!$F$11:$F$60,"فرز أولي"),COUNTIFS('المرشحون'!$C$11:$C$60,A12,'المرشحون'!$F$11:$F$60,"مقابلة"),COUNTIFS('المرشحون'!$C$11:$C$60,A12,'المرشحون'!$F$11:$F$60,"مراجعة نهائية"),COUNTIFS('المرشحون'!$C$11:$C$60,A12,'المرشحون'!$F$11:$F$60,"عرض"))</x:f>
        <x:v>2</x:v>
      </x:c>
      <x:c r="D12" s="95" t="n">
        <x:f>COUNTIFS('المرشحون'!$C$11:$C$60,A12,'المرشحون'!$F$11:$F$60,"فرز أولي")</x:f>
        <x:v>1</x:v>
      </x:c>
      <x:c r="E12" s="95" t="n">
        <x:f>COUNTIFS('المرشحون'!$C$11:$C$60,A12,'المرشحون'!$F$11:$F$60,"مقابلة")</x:f>
        <x:v>1</x:v>
      </x:c>
      <x:c r="F12" s="95" t="n">
        <x:f>COUNTIFS('المرشحون'!$C$11:$C$60,A12,'المرشحون'!$F$11:$F$60,"مراجعة نهائية")</x:f>
        <x:v>0</x:v>
      </x:c>
      <x:c r="G12" s="95" t="n">
        <x:f>COUNTIFS('المرشحون'!$C$11:$C$60,A12,'المرشحون'!$F$11:$F$60,"عرض")</x:f>
        <x:v>0</x:v>
      </x:c>
      <x:c r="H12" s="95" t="n">
        <x:f>COUNTIFS('المرشحون'!$C$11:$C$60,A12,'المرشحون'!$F$11:$F$60,"تم التعيين")</x:f>
        <x:v>0</x:v>
      </x:c>
      <x:c r="I12" s="99" t="n">
        <x:f>IF(B12=0,"",C12/B12)</x:f>
        <x:v>1</x:v>
      </x:c>
      <x:c r="J12" s="95" t="str">
        <x:f>IF(B12=0,"",IF(C12=0,"لا توجد تغطية",IF(I12&lt;2,"مسار ضعيف","جيد")))</x:f>
        <x:v>مسار ضعيف</x:v>
      </x:c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1"/>
      <x:c r="V12" s="1"/>
      <x:c r="W12" s="1"/>
      <x:c r="X12" s="1"/>
      <x:c r="Y12" s="1"/>
      <x:c r="Z12" s="1"/>
      <x:c r="AA12" s="1"/>
      <x:c r="AB12" s="1"/>
      <x:c r="AC12" s="1"/>
      <x:c r="AD12" s="1"/>
    </x:row>
    <x:row r="13">
      <x:c r="A13" s="2" t="str">
        <x:v>محلل مالي</x:v>
      </x:c>
      <x:c r="B13" s="95" t="n">
        <x:f>IFERROR(INDEX('الإعداد'!$K$11:$K$15,MATCH(A13,'الإعداد'!$J$11:$J$15,0)),0)</x:f>
        <x:v>1</x:v>
      </x:c>
      <x:c r="C13" s="95" t="n">
        <x:f>SUM(COUNTIFS('المرشحون'!$C$11:$C$60,A13,'المرشحون'!$F$11:$F$60,"تقديم"),COUNTIFS('المرشحون'!$C$11:$C$60,A13,'المرشحون'!$F$11:$F$60,"فرز أولي"),COUNTIFS('المرشحون'!$C$11:$C$60,A13,'المرشحون'!$F$11:$F$60,"مقابلة"),COUNTIFS('المرشحون'!$C$11:$C$60,A13,'المرشحون'!$F$11:$F$60,"مراجعة نهائية"),COUNTIFS('المرشحون'!$C$11:$C$60,A13,'المرشحون'!$F$11:$F$60,"عرض"))</x:f>
        <x:v>2</x:v>
      </x:c>
      <x:c r="D13" s="95" t="n">
        <x:f>COUNTIFS('المرشحون'!$C$11:$C$60,A13,'المرشحون'!$F$11:$F$60,"فرز أولي")</x:f>
        <x:v>0</x:v>
      </x:c>
      <x:c r="E13" s="95" t="n">
        <x:f>COUNTIFS('المرشحون'!$C$11:$C$60,A13,'المرشحون'!$F$11:$F$60,"مقابلة")</x:f>
        <x:v>0</x:v>
      </x:c>
      <x:c r="F13" s="95" t="n">
        <x:f>COUNTIFS('المرشحون'!$C$11:$C$60,A13,'المرشحون'!$F$11:$F$60,"مراجعة نهائية")</x:f>
        <x:v>1</x:v>
      </x:c>
      <x:c r="G13" s="95" t="n">
        <x:f>COUNTIFS('المرشحون'!$C$11:$C$60,A13,'المرشحون'!$F$11:$F$60,"عرض")</x:f>
        <x:v>0</x:v>
      </x:c>
      <x:c r="H13" s="95" t="n">
        <x:f>COUNTIFS('المرشحون'!$C$11:$C$60,A13,'المرشحون'!$F$11:$F$60,"تم التعيين")</x:f>
        <x:v>0</x:v>
      </x:c>
      <x:c r="I13" s="99" t="n">
        <x:f>IF(B13=0,"",C13/B13)</x:f>
        <x:v>2</x:v>
      </x:c>
      <x:c r="J13" s="95" t="str">
        <x:f>IF(B13=0,"",IF(C13=0,"لا توجد تغطية",IF(I13&lt;2,"مسار ضعيف","جيد")))</x:f>
        <x:v>جيد</x:v>
      </x:c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1"/>
      <x:c r="V13" s="1"/>
      <x:c r="W13" s="1"/>
      <x:c r="X13" s="1"/>
      <x:c r="Y13" s="1"/>
      <x:c r="Z13" s="1"/>
      <x:c r="AA13" s="1"/>
      <x:c r="AB13" s="1"/>
      <x:c r="AC13" s="1"/>
      <x:c r="AD13" s="1"/>
    </x:row>
    <x:row r="14">
      <x:c r="A14" s="2" t="str">
        <x:v>أخصائي تسويق</x:v>
      </x:c>
      <x:c r="B14" s="95" t="n">
        <x:f>IFERROR(INDEX('الإعداد'!$K$11:$K$15,MATCH(A14,'الإعداد'!$J$11:$J$15,0)),0)</x:f>
        <x:v>1</x:v>
      </x:c>
      <x:c r="C14" s="95" t="n">
        <x:f>SUM(COUNTIFS('المرشحون'!$C$11:$C$60,A14,'المرشحون'!$F$11:$F$60,"تقديم"),COUNTIFS('المرشحون'!$C$11:$C$60,A14,'المرشحون'!$F$11:$F$60,"فرز أولي"),COUNTIFS('المرشحون'!$C$11:$C$60,A14,'المرشحون'!$F$11:$F$60,"مقابلة"),COUNTIFS('المرشحون'!$C$11:$C$60,A14,'المرشحون'!$F$11:$F$60,"مراجعة نهائية"),COUNTIFS('المرشحون'!$C$11:$C$60,A14,'المرشحون'!$F$11:$F$60,"عرض"))</x:f>
        <x:v>1</x:v>
      </x:c>
      <x:c r="D14" s="95" t="n">
        <x:f>COUNTIFS('المرشحون'!$C$11:$C$60,A14,'المرشحون'!$F$11:$F$60,"فرز أولي")</x:f>
        <x:v>0</x:v>
      </x:c>
      <x:c r="E14" s="95" t="n">
        <x:f>COUNTIFS('المرشحون'!$C$11:$C$60,A14,'المرشحون'!$F$11:$F$60,"مقابلة")</x:f>
        <x:v>0</x:v>
      </x:c>
      <x:c r="F14" s="95" t="n">
        <x:f>COUNTIFS('المرشحون'!$C$11:$C$60,A14,'المرشحون'!$F$11:$F$60,"مراجعة نهائية")</x:f>
        <x:v>0</x:v>
      </x:c>
      <x:c r="G14" s="95" t="n">
        <x:f>COUNTIFS('المرشحون'!$C$11:$C$60,A14,'المرشحون'!$F$11:$F$60,"عرض")</x:f>
        <x:v>1</x:v>
      </x:c>
      <x:c r="H14" s="95" t="n">
        <x:f>COUNTIFS('المرشحون'!$C$11:$C$60,A14,'المرشحون'!$F$11:$F$60,"تم التعيين")</x:f>
        <x:v>0</x:v>
      </x:c>
      <x:c r="I14" s="99" t="n">
        <x:f>IF(B14=0,"",C14/B14)</x:f>
        <x:v>1</x:v>
      </x:c>
      <x:c r="J14" s="95" t="str">
        <x:f>IF(B14=0,"",IF(C14=0,"لا توجد تغطية",IF(I14&lt;2,"مسار ضعيف","جيد")))</x:f>
        <x:v>مسار ضعيف</x:v>
      </x:c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1"/>
      <x:c r="V14" s="1"/>
      <x:c r="W14" s="1"/>
      <x:c r="X14" s="1"/>
      <x:c r="Y14" s="1"/>
      <x:c r="Z14" s="1"/>
      <x:c r="AA14" s="1"/>
      <x:c r="AB14" s="1"/>
      <x:c r="AC14" s="1"/>
      <x:c r="AD14" s="1"/>
    </x:row>
    <x:row r="15">
      <x:c r="A15" s="2" t="str">
        <x:v>مسؤول نجاح العملاء</x:v>
      </x:c>
      <x:c r="B15" s="96" t="n">
        <x:f>IFERROR(INDEX('الإعداد'!$K$11:$K$15,MATCH(A15,'الإعداد'!$J$11:$J$15,0)),0)</x:f>
        <x:v>1</x:v>
      </x:c>
      <x:c r="C15" s="96" t="n">
        <x:f>SUM(COUNTIFS('المرشحون'!$C$11:$C$60,A15,'المرشحون'!$F$11:$F$60,"تقديم"),COUNTIFS('المرشحون'!$C$11:$C$60,A15,'المرشحون'!$F$11:$F$60,"فرز أولي"),COUNTIFS('المرشحون'!$C$11:$C$60,A15,'المرشحون'!$F$11:$F$60,"مقابلة"),COUNTIFS('المرشحون'!$C$11:$C$60,A15,'المرشحون'!$F$11:$F$60,"مراجعة نهائية"),COUNTIFS('المرشحون'!$C$11:$C$60,A15,'المرشحون'!$F$11:$F$60,"عرض"))</x:f>
        <x:v>1</x:v>
      </x:c>
      <x:c r="D15" s="96" t="n">
        <x:f>COUNTIFS('المرشحون'!$C$11:$C$60,A15,'المرشحون'!$F$11:$F$60,"فرز أولي")</x:f>
        <x:v>1</x:v>
      </x:c>
      <x:c r="E15" s="96" t="n">
        <x:f>COUNTIFS('المرشحون'!$C$11:$C$60,A15,'المرشحون'!$F$11:$F$60,"مقابلة")</x:f>
        <x:v>0</x:v>
      </x:c>
      <x:c r="F15" s="96" t="n">
        <x:f>COUNTIFS('المرشحون'!$C$11:$C$60,A15,'المرشحون'!$F$11:$F$60,"مراجعة نهائية")</x:f>
        <x:v>0</x:v>
      </x:c>
      <x:c r="G15" s="96" t="n">
        <x:f>COUNTIFS('المرشحون'!$C$11:$C$60,A15,'المرشحون'!$F$11:$F$60,"عرض")</x:f>
        <x:v>0</x:v>
      </x:c>
      <x:c r="H15" s="96" t="n">
        <x:f>COUNTIFS('المرشحون'!$C$11:$C$60,A15,'المرشحون'!$F$11:$F$60,"تم التعيين")</x:f>
        <x:v>1</x:v>
      </x:c>
      <x:c r="I15" s="100" t="n">
        <x:f>IF(B15=0,"",C15/B15)</x:f>
        <x:v>1</x:v>
      </x:c>
      <x:c r="J15" s="96" t="str">
        <x:f>IF(B15=0,"",IF(C15=0,"لا توجد تغطية",IF(I15&lt;2,"مسار ضعيف","جيد")))</x:f>
        <x:v>مسار ضعيف</x:v>
      </x:c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1"/>
      <x:c r="V15" s="1"/>
      <x:c r="W15" s="1"/>
      <x:c r="X15" s="1"/>
      <x:c r="Y15" s="1"/>
      <x:c r="Z15" s="1"/>
      <x:c r="AA15" s="1"/>
      <x:c r="AB15" s="1"/>
      <x:c r="AC15" s="1"/>
      <x:c r="AD15" s="1"/>
    </x:row>
    <x:row r="16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1"/>
      <x:c r="V16" s="1"/>
      <x:c r="W16" s="1"/>
      <x:c r="X16" s="1"/>
      <x:c r="Y16" s="1"/>
      <x:c r="Z16" s="1"/>
      <x:c r="AA16" s="1"/>
      <x:c r="AB16" s="1"/>
      <x:c r="AC16" s="1"/>
      <x:c r="AD16" s="1"/>
    </x:row>
    <x:row r="17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1"/>
      <x:c r="V17" s="1"/>
      <x:c r="W17" s="1"/>
      <x:c r="X17" s="1"/>
      <x:c r="Y17" s="1"/>
      <x:c r="Z17" s="1"/>
      <x:c r="AA17" s="1"/>
      <x:c r="AB17" s="1"/>
      <x:c r="AC17" s="1"/>
      <x:c r="AD17" s="1"/>
    </x:row>
    <x:row r="18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1"/>
      <x:c r="V18" s="1"/>
      <x:c r="W18" s="1"/>
      <x:c r="X18" s="1"/>
      <x:c r="Y18" s="1"/>
      <x:c r="Z18" s="1"/>
      <x:c r="AA18" s="1"/>
      <x:c r="AB18" s="1"/>
      <x:c r="AC18" s="1"/>
      <x:c r="AD18" s="1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1"/>
      <x:c r="V19" s="1"/>
      <x:c r="W19" s="1"/>
      <x:c r="X19" s="1"/>
      <x:c r="Y19" s="1"/>
      <x:c r="Z19" s="1"/>
      <x:c r="AA19" s="1"/>
      <x:c r="AB19" s="1"/>
      <x:c r="AC19" s="1"/>
      <x:c r="AD19" s="1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1"/>
      <x:c r="V20" s="1"/>
      <x:c r="W20" s="1"/>
      <x:c r="X20" s="1"/>
      <x:c r="Y20" s="1"/>
      <x:c r="Z20" s="1"/>
      <x:c r="AA20" s="1"/>
      <x:c r="AB20" s="1"/>
      <x:c r="AC20" s="1"/>
      <x:c r="AD20" s="1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1"/>
      <x:c r="V21" s="1"/>
      <x:c r="W21" s="1"/>
      <x:c r="X21" s="1"/>
      <x:c r="Y21" s="1"/>
      <x:c r="Z21" s="1"/>
      <x:c r="AA21" s="1"/>
      <x:c r="AB21" s="1"/>
      <x:c r="AC21" s="1"/>
      <x:c r="AD21" s="1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1"/>
      <x:c r="V22" s="1"/>
      <x:c r="W22" s="1"/>
      <x:c r="X22" s="1"/>
      <x:c r="Y22" s="1"/>
      <x:c r="Z22" s="1"/>
      <x:c r="AA22" s="1"/>
      <x:c r="AB22" s="1"/>
      <x:c r="AC22" s="1"/>
      <x:c r="AD22" s="1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1"/>
      <x:c r="V23" s="1"/>
      <x:c r="W23" s="1"/>
      <x:c r="X23" s="1"/>
      <x:c r="Y23" s="1"/>
      <x:c r="Z23" s="1"/>
      <x:c r="AA23" s="1"/>
      <x:c r="AB23" s="1"/>
      <x:c r="AC23" s="1"/>
      <x:c r="AD23" s="1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1"/>
      <x:c r="V24" s="1"/>
      <x:c r="W24" s="1"/>
      <x:c r="X24" s="1"/>
      <x:c r="Y24" s="1"/>
      <x:c r="Z24" s="1"/>
      <x:c r="AA24" s="1"/>
      <x:c r="AB24" s="1"/>
      <x:c r="AC24" s="1"/>
      <x:c r="AD24" s="1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1"/>
      <x:c r="V25" s="1"/>
      <x:c r="W25" s="1"/>
      <x:c r="X25" s="1"/>
      <x:c r="Y25" s="1"/>
      <x:c r="Z25" s="1"/>
      <x:c r="AA25" s="1"/>
      <x:c r="AB25" s="1"/>
      <x:c r="AC25" s="1"/>
      <x:c r="AD25" s="1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1"/>
      <x:c r="V26" s="1"/>
      <x:c r="W26" s="1"/>
      <x:c r="X26" s="1"/>
      <x:c r="Y26" s="1"/>
      <x:c r="Z26" s="1"/>
      <x:c r="AA26" s="1"/>
      <x:c r="AB26" s="1"/>
      <x:c r="AC26" s="1"/>
      <x:c r="AD26" s="1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1"/>
      <x:c r="V27" s="1"/>
      <x:c r="W27" s="1"/>
      <x:c r="X27" s="1"/>
      <x:c r="Y27" s="1"/>
      <x:c r="Z27" s="1"/>
      <x:c r="AA27" s="1"/>
      <x:c r="AB27" s="1"/>
      <x:c r="AC27" s="1"/>
      <x:c r="AD27" s="1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1"/>
      <x:c r="V28" s="1"/>
      <x:c r="W28" s="1"/>
      <x:c r="X28" s="1"/>
      <x:c r="Y28" s="1"/>
      <x:c r="Z28" s="1"/>
      <x:c r="AA28" s="1"/>
      <x:c r="AB28" s="1"/>
      <x:c r="AC28" s="1"/>
      <x:c r="AD28" s="1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1"/>
      <x:c r="V29" s="1"/>
      <x:c r="W29" s="1"/>
      <x:c r="X29" s="1"/>
      <x:c r="Y29" s="1"/>
      <x:c r="Z29" s="1"/>
      <x:c r="AA29" s="1"/>
      <x:c r="AB29" s="1"/>
      <x:c r="AC29" s="1"/>
      <x:c r="AD29" s="1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1"/>
      <x:c r="V30" s="1"/>
      <x:c r="W30" s="1"/>
      <x:c r="X30" s="1"/>
      <x:c r="Y30" s="1"/>
      <x:c r="Z30" s="1"/>
      <x:c r="AA30" s="1"/>
      <x:c r="AB30" s="1"/>
      <x:c r="AC30" s="1"/>
      <x:c r="AD30" s="1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1"/>
      <x:c r="V31" s="1"/>
      <x:c r="W31" s="1"/>
      <x:c r="X31" s="1"/>
      <x:c r="Y31" s="1"/>
      <x:c r="Z31" s="1"/>
      <x:c r="AA31" s="1"/>
      <x:c r="AB31" s="1"/>
      <x:c r="AC31" s="1"/>
      <x:c r="AD31" s="1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1"/>
      <x:c r="V32" s="1"/>
      <x:c r="W32" s="1"/>
      <x:c r="X32" s="1"/>
      <x:c r="Y32" s="1"/>
      <x:c r="Z32" s="1"/>
      <x:c r="AA32" s="1"/>
      <x:c r="AB32" s="1"/>
      <x:c r="AC32" s="1"/>
      <x:c r="AD32" s="1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1"/>
      <x:c r="V33" s="1"/>
      <x:c r="W33" s="1"/>
      <x:c r="X33" s="1"/>
      <x:c r="Y33" s="1"/>
      <x:c r="Z33" s="1"/>
      <x:c r="AA33" s="1"/>
      <x:c r="AB33" s="1"/>
      <x:c r="AC33" s="1"/>
      <x:c r="AD33" s="1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1"/>
      <x:c r="V34" s="1"/>
      <x:c r="W34" s="1"/>
      <x:c r="X34" s="1"/>
      <x:c r="Y34" s="1"/>
      <x:c r="Z34" s="1"/>
      <x:c r="AA34" s="1"/>
      <x:c r="AB34" s="1"/>
      <x:c r="AC34" s="1"/>
      <x:c r="AD34" s="1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1"/>
      <x:c r="V35" s="1"/>
      <x:c r="W35" s="1"/>
      <x:c r="X35" s="1"/>
      <x:c r="Y35" s="1"/>
      <x:c r="Z35" s="1"/>
      <x:c r="AA35" s="1"/>
      <x:c r="AB35" s="1"/>
      <x:c r="AC35" s="1"/>
      <x:c r="AD35" s="1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1"/>
      <x:c r="V36" s="1"/>
      <x:c r="W36" s="1"/>
      <x:c r="X36" s="1"/>
      <x:c r="Y36" s="1"/>
      <x:c r="Z36" s="1"/>
      <x:c r="AA36" s="1"/>
      <x:c r="AB36" s="1"/>
      <x:c r="AC36" s="1"/>
      <x:c r="AD36" s="1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1"/>
      <x:c r="V37" s="1"/>
      <x:c r="W37" s="1"/>
      <x:c r="X37" s="1"/>
      <x:c r="Y37" s="1"/>
      <x:c r="Z37" s="1"/>
      <x:c r="AA37" s="1"/>
      <x:c r="AB37" s="1"/>
      <x:c r="AC37" s="1"/>
      <x:c r="AD37" s="1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1"/>
      <x:c r="V38" s="1"/>
      <x:c r="W38" s="1"/>
      <x:c r="X38" s="1"/>
      <x:c r="Y38" s="1"/>
      <x:c r="Z38" s="1"/>
      <x:c r="AA38" s="1"/>
      <x:c r="AB38" s="1"/>
      <x:c r="AC38" s="1"/>
      <x:c r="AD38" s="1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1"/>
      <x:c r="V39" s="1"/>
      <x:c r="W39" s="1"/>
      <x:c r="X39" s="1"/>
      <x:c r="Y39" s="1"/>
      <x:c r="Z39" s="1"/>
      <x:c r="AA39" s="1"/>
      <x:c r="AB39" s="1"/>
      <x:c r="AC39" s="1"/>
      <x:c r="AD39" s="1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1"/>
      <x:c r="V40" s="1"/>
      <x:c r="W40" s="1"/>
      <x:c r="X40" s="1"/>
      <x:c r="Y40" s="1"/>
      <x:c r="Z40" s="1"/>
      <x:c r="AA40" s="1"/>
      <x:c r="AB40" s="1"/>
      <x:c r="AC40" s="1"/>
      <x:c r="AD40" s="1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1"/>
      <x:c r="V41" s="1"/>
      <x:c r="W41" s="1"/>
      <x:c r="X41" s="1"/>
      <x:c r="Y41" s="1"/>
      <x:c r="Z41" s="1"/>
      <x:c r="AA41" s="1"/>
      <x:c r="AB41" s="1"/>
      <x:c r="AC41" s="1"/>
      <x:c r="AD41" s="1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1"/>
      <x:c r="V42" s="1"/>
      <x:c r="W42" s="1"/>
      <x:c r="X42" s="1"/>
      <x:c r="Y42" s="1"/>
      <x:c r="Z42" s="1"/>
      <x:c r="AA42" s="1"/>
      <x:c r="AB42" s="1"/>
      <x:c r="AC42" s="1"/>
      <x:c r="AD42" s="1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1"/>
      <x:c r="V43" s="1"/>
      <x:c r="W43" s="1"/>
      <x:c r="X43" s="1"/>
      <x:c r="Y43" s="1"/>
      <x:c r="Z43" s="1"/>
      <x:c r="AA43" s="1"/>
      <x:c r="AB43" s="1"/>
      <x:c r="AC43" s="1"/>
      <x:c r="AD43" s="1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1"/>
      <x:c r="V44" s="1"/>
      <x:c r="W44" s="1"/>
      <x:c r="X44" s="1"/>
      <x:c r="Y44" s="1"/>
      <x:c r="Z44" s="1"/>
      <x:c r="AA44" s="1"/>
      <x:c r="AB44" s="1"/>
      <x:c r="AC44" s="1"/>
      <x:c r="AD44" s="1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1"/>
      <x:c r="V45" s="1"/>
      <x:c r="W45" s="1"/>
      <x:c r="X45" s="1"/>
      <x:c r="Y45" s="1"/>
      <x:c r="Z45" s="1"/>
      <x:c r="AA45" s="1"/>
      <x:c r="AB45" s="1"/>
      <x:c r="AC45" s="1"/>
      <x:c r="AD45" s="1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1"/>
      <x:c r="V46" s="1"/>
      <x:c r="W46" s="1"/>
      <x:c r="X46" s="1"/>
      <x:c r="Y46" s="1"/>
      <x:c r="Z46" s="1"/>
      <x:c r="AA46" s="1"/>
      <x:c r="AB46" s="1"/>
      <x:c r="AC46" s="1"/>
      <x:c r="AD46" s="1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1"/>
      <x:c r="V47" s="1"/>
      <x:c r="W47" s="1"/>
      <x:c r="X47" s="1"/>
      <x:c r="Y47" s="1"/>
      <x:c r="Z47" s="1"/>
      <x:c r="AA47" s="1"/>
      <x:c r="AB47" s="1"/>
      <x:c r="AC47" s="1"/>
      <x:c r="AD47" s="1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1"/>
      <x:c r="V48" s="1"/>
      <x:c r="W48" s="1"/>
      <x:c r="X48" s="1"/>
      <x:c r="Y48" s="1"/>
      <x:c r="Z48" s="1"/>
      <x:c r="AA48" s="1"/>
      <x:c r="AB48" s="1"/>
      <x:c r="AC48" s="1"/>
      <x:c r="AD48" s="1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1"/>
      <x:c r="V49" s="1"/>
      <x:c r="W49" s="1"/>
      <x:c r="X49" s="1"/>
      <x:c r="Y49" s="1"/>
      <x:c r="Z49" s="1"/>
      <x:c r="AA49" s="1"/>
      <x:c r="AB49" s="1"/>
      <x:c r="AC49" s="1"/>
      <x:c r="AD49" s="1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1"/>
      <x:c r="V50" s="1"/>
      <x:c r="W50" s="1"/>
      <x:c r="X50" s="1"/>
      <x:c r="Y50" s="1"/>
      <x:c r="Z50" s="1"/>
      <x:c r="AA50" s="1"/>
      <x:c r="AB50" s="1"/>
      <x:c r="AC50" s="1"/>
      <x:c r="AD50" s="1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1"/>
      <x:c r="V51" s="1"/>
      <x:c r="W51" s="1"/>
      <x:c r="X51" s="1"/>
      <x:c r="Y51" s="1"/>
      <x:c r="Z51" s="1"/>
      <x:c r="AA51" s="1"/>
      <x:c r="AB51" s="1"/>
      <x:c r="AC51" s="1"/>
      <x:c r="AD51" s="1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1"/>
      <x:c r="V52" s="1"/>
      <x:c r="W52" s="1"/>
      <x:c r="X52" s="1"/>
      <x:c r="Y52" s="1"/>
      <x:c r="Z52" s="1"/>
      <x:c r="AA52" s="1"/>
      <x:c r="AB52" s="1"/>
      <x:c r="AC52" s="1"/>
      <x:c r="AD52" s="1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1"/>
      <x:c r="V53" s="1"/>
      <x:c r="W53" s="1"/>
      <x:c r="X53" s="1"/>
      <x:c r="Y53" s="1"/>
      <x:c r="Z53" s="1"/>
      <x:c r="AA53" s="1"/>
      <x:c r="AB53" s="1"/>
      <x:c r="AC53" s="1"/>
      <x:c r="AD53" s="1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1"/>
      <x:c r="V54" s="1"/>
      <x:c r="W54" s="1"/>
      <x:c r="X54" s="1"/>
      <x:c r="Y54" s="1"/>
      <x:c r="Z54" s="1"/>
      <x:c r="AA54" s="1"/>
      <x:c r="AB54" s="1"/>
      <x:c r="AC54" s="1"/>
      <x:c r="AD54" s="1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1"/>
      <x:c r="V55" s="1"/>
      <x:c r="W55" s="1"/>
      <x:c r="X55" s="1"/>
      <x:c r="Y55" s="1"/>
      <x:c r="Z55" s="1"/>
      <x:c r="AA55" s="1"/>
      <x:c r="AB55" s="1"/>
      <x:c r="AC55" s="1"/>
      <x:c r="AD55" s="1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1"/>
      <x:c r="V56" s="1"/>
      <x:c r="W56" s="1"/>
      <x:c r="X56" s="1"/>
      <x:c r="Y56" s="1"/>
      <x:c r="Z56" s="1"/>
      <x:c r="AA56" s="1"/>
      <x:c r="AB56" s="1"/>
      <x:c r="AC56" s="1"/>
      <x:c r="AD56" s="1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1"/>
      <x:c r="V57" s="1"/>
      <x:c r="W57" s="1"/>
      <x:c r="X57" s="1"/>
      <x:c r="Y57" s="1"/>
      <x:c r="Z57" s="1"/>
      <x:c r="AA57" s="1"/>
      <x:c r="AB57" s="1"/>
      <x:c r="AC57" s="1"/>
      <x:c r="AD57" s="1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1"/>
      <x:c r="V58" s="1"/>
      <x:c r="W58" s="1"/>
      <x:c r="X58" s="1"/>
      <x:c r="Y58" s="1"/>
      <x:c r="Z58" s="1"/>
      <x:c r="AA58" s="1"/>
      <x:c r="AB58" s="1"/>
      <x:c r="AC58" s="1"/>
      <x:c r="AD58" s="1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1"/>
      <x:c r="V59" s="1"/>
      <x:c r="W59" s="1"/>
      <x:c r="X59" s="1"/>
      <x:c r="Y59" s="1"/>
      <x:c r="Z59" s="1"/>
      <x:c r="AA59" s="1"/>
      <x:c r="AB59" s="1"/>
      <x:c r="AC59" s="1"/>
      <x:c r="AD59" s="1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1"/>
      <x:c r="V60" s="1"/>
      <x:c r="W60" s="1"/>
      <x:c r="X60" s="1"/>
      <x:c r="Y60" s="1"/>
      <x:c r="Z60" s="1"/>
      <x:c r="AA60" s="1"/>
      <x:c r="AB60" s="1"/>
      <x:c r="AC60" s="1"/>
      <x:c r="AD60" s="1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1"/>
      <x:c r="V61" s="1"/>
      <x:c r="W61" s="1"/>
      <x:c r="X61" s="1"/>
      <x:c r="Y61" s="1"/>
      <x:c r="Z61" s="1"/>
      <x:c r="AA61" s="1"/>
      <x:c r="AB61" s="1"/>
      <x:c r="AC61" s="1"/>
      <x:c r="AD61" s="1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1"/>
      <x:c r="V62" s="1"/>
      <x:c r="W62" s="1"/>
      <x:c r="X62" s="1"/>
      <x:c r="Y62" s="1"/>
      <x:c r="Z62" s="1"/>
      <x:c r="AA62" s="1"/>
      <x:c r="AB62" s="1"/>
      <x:c r="AC62" s="1"/>
      <x:c r="AD62" s="1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1"/>
      <x:c r="V63" s="1"/>
      <x:c r="W63" s="1"/>
      <x:c r="X63" s="1"/>
      <x:c r="Y63" s="1"/>
      <x:c r="Z63" s="1"/>
      <x:c r="AA63" s="1"/>
      <x:c r="AB63" s="1"/>
      <x:c r="AC63" s="1"/>
      <x:c r="AD63" s="1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1"/>
      <x:c r="V64" s="1"/>
      <x:c r="W64" s="1"/>
      <x:c r="X64" s="1"/>
      <x:c r="Y64" s="1"/>
      <x:c r="Z64" s="1"/>
      <x:c r="AA64" s="1"/>
      <x:c r="AB64" s="1"/>
      <x:c r="AC64" s="1"/>
      <x:c r="AD64" s="1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1"/>
      <x:c r="V65" s="1"/>
      <x:c r="W65" s="1"/>
      <x:c r="X65" s="1"/>
      <x:c r="Y65" s="1"/>
      <x:c r="Z65" s="1"/>
      <x:c r="AA65" s="1"/>
      <x:c r="AB65" s="1"/>
      <x:c r="AC65" s="1"/>
      <x:c r="AD65" s="1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1"/>
      <x:c r="V66" s="1"/>
      <x:c r="W66" s="1"/>
      <x:c r="X66" s="1"/>
      <x:c r="Y66" s="1"/>
      <x:c r="Z66" s="1"/>
      <x:c r="AA66" s="1"/>
      <x:c r="AB66" s="1"/>
      <x:c r="AC66" s="1"/>
      <x:c r="AD66" s="1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1"/>
      <x:c r="V67" s="1"/>
      <x:c r="W67" s="1"/>
      <x:c r="X67" s="1"/>
      <x:c r="Y67" s="1"/>
      <x:c r="Z67" s="1"/>
      <x:c r="AA67" s="1"/>
      <x:c r="AB67" s="1"/>
      <x:c r="AC67" s="1"/>
      <x:c r="AD67" s="1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1"/>
      <x:c r="V68" s="1"/>
      <x:c r="W68" s="1"/>
      <x:c r="X68" s="1"/>
      <x:c r="Y68" s="1"/>
      <x:c r="Z68" s="1"/>
      <x:c r="AA68" s="1"/>
      <x:c r="AB68" s="1"/>
      <x:c r="AC68" s="1"/>
      <x:c r="AD68" s="1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1"/>
      <x:c r="V69" s="1"/>
      <x:c r="W69" s="1"/>
      <x:c r="X69" s="1"/>
      <x:c r="Y69" s="1"/>
      <x:c r="Z69" s="1"/>
      <x:c r="AA69" s="1"/>
      <x:c r="AB69" s="1"/>
      <x:c r="AC69" s="1"/>
      <x:c r="AD69" s="1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1"/>
      <x:c r="V70" s="1"/>
      <x:c r="W70" s="1"/>
      <x:c r="X70" s="1"/>
      <x:c r="Y70" s="1"/>
      <x:c r="Z70" s="1"/>
      <x:c r="AA70" s="1"/>
      <x:c r="AB70" s="1"/>
      <x:c r="AC70" s="1"/>
      <x:c r="AD70" s="1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1"/>
      <x:c r="V71" s="1"/>
      <x:c r="W71" s="1"/>
      <x:c r="X71" s="1"/>
      <x:c r="Y71" s="1"/>
      <x:c r="Z71" s="1"/>
      <x:c r="AA71" s="1"/>
      <x:c r="AB71" s="1"/>
      <x:c r="AC71" s="1"/>
      <x:c r="AD71" s="1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1"/>
      <x:c r="V72" s="1"/>
      <x:c r="W72" s="1"/>
      <x:c r="X72" s="1"/>
      <x:c r="Y72" s="1"/>
      <x:c r="Z72" s="1"/>
      <x:c r="AA72" s="1"/>
      <x:c r="AB72" s="1"/>
      <x:c r="AC72" s="1"/>
      <x:c r="AD72" s="1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1"/>
      <x:c r="V73" s="1"/>
      <x:c r="W73" s="1"/>
      <x:c r="X73" s="1"/>
      <x:c r="Y73" s="1"/>
      <x:c r="Z73" s="1"/>
      <x:c r="AA73" s="1"/>
      <x:c r="AB73" s="1"/>
      <x:c r="AC73" s="1"/>
      <x:c r="AD73" s="1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1"/>
      <x:c r="V74" s="1"/>
      <x:c r="W74" s="1"/>
      <x:c r="X74" s="1"/>
      <x:c r="Y74" s="1"/>
      <x:c r="Z74" s="1"/>
      <x:c r="AA74" s="1"/>
      <x:c r="AB74" s="1"/>
      <x:c r="AC74" s="1"/>
      <x:c r="AD74" s="1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1"/>
      <x:c r="V75" s="1"/>
      <x:c r="W75" s="1"/>
      <x:c r="X75" s="1"/>
      <x:c r="Y75" s="1"/>
      <x:c r="Z75" s="1"/>
      <x:c r="AA75" s="1"/>
      <x:c r="AB75" s="1"/>
      <x:c r="AC75" s="1"/>
      <x:c r="AD75" s="1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1"/>
      <x:c r="V76" s="1"/>
      <x:c r="W76" s="1"/>
      <x:c r="X76" s="1"/>
      <x:c r="Y76" s="1"/>
      <x:c r="Z76" s="1"/>
      <x:c r="AA76" s="1"/>
      <x:c r="AB76" s="1"/>
      <x:c r="AC76" s="1"/>
      <x:c r="AD76" s="1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1"/>
      <x:c r="V77" s="1"/>
      <x:c r="W77" s="1"/>
      <x:c r="X77" s="1"/>
      <x:c r="Y77" s="1"/>
      <x:c r="Z77" s="1"/>
      <x:c r="AA77" s="1"/>
      <x:c r="AB77" s="1"/>
      <x:c r="AC77" s="1"/>
      <x:c r="AD77" s="1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1"/>
      <x:c r="V78" s="1"/>
      <x:c r="W78" s="1"/>
      <x:c r="X78" s="1"/>
      <x:c r="Y78" s="1"/>
      <x:c r="Z78" s="1"/>
      <x:c r="AA78" s="1"/>
      <x:c r="AB78" s="1"/>
      <x:c r="AC78" s="1"/>
      <x:c r="AD78" s="1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1"/>
      <x:c r="V79" s="1"/>
      <x:c r="W79" s="1"/>
      <x:c r="X79" s="1"/>
      <x:c r="Y79" s="1"/>
      <x:c r="Z79" s="1"/>
      <x:c r="AA79" s="1"/>
      <x:c r="AB79" s="1"/>
      <x:c r="AC79" s="1"/>
      <x:c r="AD79" s="1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1"/>
      <x:c r="V80" s="1"/>
      <x:c r="W80" s="1"/>
      <x:c r="X80" s="1"/>
      <x:c r="Y80" s="1"/>
      <x:c r="Z80" s="1"/>
      <x:c r="AA80" s="1"/>
      <x:c r="AB80" s="1"/>
      <x:c r="AC80" s="1"/>
      <x:c r="AD80" s="1"/>
    </x:row>
    <x:row r="8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  <x:c r="R81" s="2"/>
      <x:c r="S81" s="2"/>
      <x:c r="T81" s="2"/>
      <x:c r="U81" s="1"/>
      <x:c r="V81" s="1"/>
      <x:c r="W81" s="1"/>
      <x:c r="X81" s="1"/>
      <x:c r="Y81" s="1"/>
      <x:c r="Z81" s="1"/>
      <x:c r="AA81" s="1"/>
      <x:c r="AB81" s="1"/>
      <x:c r="AC81" s="1"/>
      <x:c r="AD81" s="1"/>
    </x:row>
    <x:row r="82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  <x:c r="R82" s="2"/>
      <x:c r="S82" s="2"/>
      <x:c r="T82" s="2"/>
      <x:c r="U82" s="1"/>
      <x:c r="V82" s="1"/>
      <x:c r="W82" s="1"/>
      <x:c r="X82" s="1"/>
      <x:c r="Y82" s="1"/>
      <x:c r="Z82" s="1"/>
      <x:c r="AA82" s="1"/>
      <x:c r="AB82" s="1"/>
      <x:c r="AC82" s="1"/>
      <x:c r="AD82" s="1"/>
    </x:row>
    <x:row r="83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  <x:c r="R83" s="2"/>
      <x:c r="S83" s="2"/>
      <x:c r="T83" s="2"/>
      <x:c r="U83" s="1"/>
      <x:c r="V83" s="1"/>
      <x:c r="W83" s="1"/>
      <x:c r="X83" s="1"/>
      <x:c r="Y83" s="1"/>
      <x:c r="Z83" s="1"/>
      <x:c r="AA83" s="1"/>
      <x:c r="AB83" s="1"/>
      <x:c r="AC83" s="1"/>
      <x:c r="AD83" s="1"/>
    </x:row>
    <x:row r="84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  <x:c r="R84" s="2"/>
      <x:c r="S84" s="2"/>
      <x:c r="T84" s="2"/>
      <x:c r="U84" s="1"/>
      <x:c r="V84" s="1"/>
      <x:c r="W84" s="1"/>
      <x:c r="X84" s="1"/>
      <x:c r="Y84" s="1"/>
      <x:c r="Z84" s="1"/>
      <x:c r="AA84" s="1"/>
      <x:c r="AB84" s="1"/>
      <x:c r="AC84" s="1"/>
      <x:c r="AD84" s="1"/>
    </x:row>
    <x:row r="85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  <x:c r="R85" s="2"/>
      <x:c r="S85" s="2"/>
      <x:c r="T85" s="2"/>
      <x:c r="U85" s="1"/>
      <x:c r="V85" s="1"/>
      <x:c r="W85" s="1"/>
      <x:c r="X85" s="1"/>
      <x:c r="Y85" s="1"/>
      <x:c r="Z85" s="1"/>
      <x:c r="AA85" s="1"/>
      <x:c r="AB85" s="1"/>
      <x:c r="AC85" s="1"/>
      <x:c r="AD85" s="1"/>
    </x:row>
    <x:row r="86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  <x:c r="R86" s="2"/>
      <x:c r="S86" s="2"/>
      <x:c r="T86" s="2"/>
      <x:c r="U86" s="1"/>
      <x:c r="V86" s="1"/>
      <x:c r="W86" s="1"/>
      <x:c r="X86" s="1"/>
      <x:c r="Y86" s="1"/>
      <x:c r="Z86" s="1"/>
      <x:c r="AA86" s="1"/>
      <x:c r="AB86" s="1"/>
      <x:c r="AC86" s="1"/>
      <x:c r="AD86" s="1"/>
    </x:row>
    <x:row r="87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  <x:c r="R87" s="2"/>
      <x:c r="S87" s="2"/>
      <x:c r="T87" s="2"/>
      <x:c r="U87" s="1"/>
      <x:c r="V87" s="1"/>
      <x:c r="W87" s="1"/>
      <x:c r="X87" s="1"/>
      <x:c r="Y87" s="1"/>
      <x:c r="Z87" s="1"/>
      <x:c r="AA87" s="1"/>
      <x:c r="AB87" s="1"/>
      <x:c r="AC87" s="1"/>
      <x:c r="AD87" s="1"/>
    </x:row>
    <x:row r="88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  <x:c r="R88" s="2"/>
      <x:c r="S88" s="2"/>
      <x:c r="T88" s="2"/>
      <x:c r="U88" s="1"/>
      <x:c r="V88" s="1"/>
      <x:c r="W88" s="1"/>
      <x:c r="X88" s="1"/>
      <x:c r="Y88" s="1"/>
      <x:c r="Z88" s="1"/>
      <x:c r="AA88" s="1"/>
      <x:c r="AB88" s="1"/>
      <x:c r="AC88" s="1"/>
      <x:c r="AD88" s="1"/>
    </x:row>
    <x:row r="89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  <x:c r="R89" s="2"/>
      <x:c r="S89" s="2"/>
      <x:c r="T89" s="2"/>
      <x:c r="U89" s="1"/>
      <x:c r="V89" s="1"/>
      <x:c r="W89" s="1"/>
      <x:c r="X89" s="1"/>
      <x:c r="Y89" s="1"/>
      <x:c r="Z89" s="1"/>
      <x:c r="AA89" s="1"/>
      <x:c r="AB89" s="1"/>
      <x:c r="AC89" s="1"/>
      <x:c r="AD89" s="1"/>
    </x:row>
    <x:row r="90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  <x:c r="R90" s="2"/>
      <x:c r="S90" s="2"/>
      <x:c r="T90" s="2"/>
      <x:c r="U90" s="1"/>
      <x:c r="V90" s="1"/>
      <x:c r="W90" s="1"/>
      <x:c r="X90" s="1"/>
      <x:c r="Y90" s="1"/>
      <x:c r="Z90" s="1"/>
      <x:c r="AA90" s="1"/>
      <x:c r="AB90" s="1"/>
      <x:c r="AC90" s="1"/>
      <x:c r="AD90" s="1"/>
    </x:row>
    <x:row r="9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  <x:c r="R91" s="2"/>
      <x:c r="S91" s="2"/>
      <x:c r="T91" s="2"/>
      <x:c r="U91" s="1"/>
      <x:c r="V91" s="1"/>
      <x:c r="W91" s="1"/>
      <x:c r="X91" s="1"/>
      <x:c r="Y91" s="1"/>
      <x:c r="Z91" s="1"/>
      <x:c r="AA91" s="1"/>
      <x:c r="AB91" s="1"/>
      <x:c r="AC91" s="1"/>
      <x:c r="AD91" s="1"/>
    </x:row>
    <x:row r="92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  <x:c r="R92" s="2"/>
      <x:c r="S92" s="2"/>
      <x:c r="T92" s="2"/>
      <x:c r="U92" s="1"/>
      <x:c r="V92" s="1"/>
      <x:c r="W92" s="1"/>
      <x:c r="X92" s="1"/>
      <x:c r="Y92" s="1"/>
      <x:c r="Z92" s="1"/>
      <x:c r="AA92" s="1"/>
      <x:c r="AB92" s="1"/>
      <x:c r="AC92" s="1"/>
      <x:c r="AD92" s="1"/>
    </x:row>
    <x:row r="93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  <x:c r="R93" s="2"/>
      <x:c r="S93" s="2"/>
      <x:c r="T93" s="2"/>
      <x:c r="U93" s="1"/>
      <x:c r="V93" s="1"/>
      <x:c r="W93" s="1"/>
      <x:c r="X93" s="1"/>
      <x:c r="Y93" s="1"/>
      <x:c r="Z93" s="1"/>
      <x:c r="AA93" s="1"/>
      <x:c r="AB93" s="1"/>
      <x:c r="AC93" s="1"/>
      <x:c r="AD93" s="1"/>
    </x:row>
    <x:row r="94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  <x:c r="R94" s="2"/>
      <x:c r="S94" s="2"/>
      <x:c r="T94" s="2"/>
      <x:c r="U94" s="1"/>
      <x:c r="V94" s="1"/>
      <x:c r="W94" s="1"/>
      <x:c r="X94" s="1"/>
      <x:c r="Y94" s="1"/>
      <x:c r="Z94" s="1"/>
      <x:c r="AA94" s="1"/>
      <x:c r="AB94" s="1"/>
      <x:c r="AC94" s="1"/>
      <x:c r="AD94" s="1"/>
    </x:row>
    <x:row r="95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  <x:c r="R95" s="2"/>
      <x:c r="S95" s="2"/>
      <x:c r="T95" s="2"/>
      <x:c r="U95" s="1"/>
      <x:c r="V95" s="1"/>
      <x:c r="W95" s="1"/>
      <x:c r="X95" s="1"/>
      <x:c r="Y95" s="1"/>
      <x:c r="Z95" s="1"/>
      <x:c r="AA95" s="1"/>
      <x:c r="AB95" s="1"/>
      <x:c r="AC95" s="1"/>
      <x:c r="AD95" s="1"/>
    </x:row>
    <x:row r="96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  <x:c r="R96" s="2"/>
      <x:c r="S96" s="2"/>
      <x:c r="T96" s="2"/>
      <x:c r="U96" s="1"/>
      <x:c r="V96" s="1"/>
      <x:c r="W96" s="1"/>
      <x:c r="X96" s="1"/>
      <x:c r="Y96" s="1"/>
      <x:c r="Z96" s="1"/>
      <x:c r="AA96" s="1"/>
      <x:c r="AB96" s="1"/>
      <x:c r="AC96" s="1"/>
      <x:c r="AD96" s="1"/>
    </x:row>
    <x:row r="97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  <x:c r="R97" s="2"/>
      <x:c r="S97" s="2"/>
      <x:c r="T97" s="2"/>
      <x:c r="U97" s="1"/>
      <x:c r="V97" s="1"/>
      <x:c r="W97" s="1"/>
      <x:c r="X97" s="1"/>
      <x:c r="Y97" s="1"/>
      <x:c r="Z97" s="1"/>
      <x:c r="AA97" s="1"/>
      <x:c r="AB97" s="1"/>
      <x:c r="AC97" s="1"/>
      <x:c r="AD97" s="1"/>
    </x:row>
    <x:row r="98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  <x:c r="R98" s="2"/>
      <x:c r="S98" s="2"/>
      <x:c r="T98" s="2"/>
      <x:c r="U98" s="1"/>
      <x:c r="V98" s="1"/>
      <x:c r="W98" s="1"/>
      <x:c r="X98" s="1"/>
      <x:c r="Y98" s="1"/>
      <x:c r="Z98" s="1"/>
      <x:c r="AA98" s="1"/>
      <x:c r="AB98" s="1"/>
      <x:c r="AC98" s="1"/>
      <x:c r="AD98" s="1"/>
    </x:row>
    <x:row r="99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  <x:c r="R99" s="2"/>
      <x:c r="S99" s="2"/>
      <x:c r="T99" s="2"/>
      <x:c r="U99" s="1"/>
      <x:c r="V99" s="1"/>
      <x:c r="W99" s="1"/>
      <x:c r="X99" s="1"/>
      <x:c r="Y99" s="1"/>
      <x:c r="Z99" s="1"/>
      <x:c r="AA99" s="1"/>
      <x:c r="AB99" s="1"/>
      <x:c r="AC99" s="1"/>
      <x:c r="AD99" s="1"/>
    </x:row>
    <x:row r="100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  <x:c r="R100" s="2"/>
      <x:c r="S100" s="2"/>
      <x:c r="T100" s="2"/>
      <x:c r="U100" s="1"/>
      <x:c r="V100" s="1"/>
      <x:c r="W100" s="1"/>
      <x:c r="X100" s="1"/>
      <x:c r="Y100" s="1"/>
      <x:c r="Z100" s="1"/>
      <x:c r="AA100" s="1"/>
      <x:c r="AB100" s="1"/>
      <x:c r="AC100" s="1"/>
      <x:c r="AD100" s="1"/>
    </x:row>
    <x:row r="10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  <x:c r="R101" s="2"/>
      <x:c r="S101" s="2"/>
      <x:c r="T101" s="2"/>
      <x:c r="U101" s="1"/>
      <x:c r="V101" s="1"/>
      <x:c r="W101" s="1"/>
      <x:c r="X101" s="1"/>
      <x:c r="Y101" s="1"/>
      <x:c r="Z101" s="1"/>
      <x:c r="AA101" s="1"/>
      <x:c r="AB101" s="1"/>
      <x:c r="AC101" s="1"/>
      <x:c r="AD101" s="1"/>
    </x:row>
    <x:row r="102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  <x:c r="R102" s="2"/>
      <x:c r="S102" s="2"/>
      <x:c r="T102" s="2"/>
      <x:c r="U102" s="1"/>
      <x:c r="V102" s="1"/>
      <x:c r="W102" s="1"/>
      <x:c r="X102" s="1"/>
      <x:c r="Y102" s="1"/>
      <x:c r="Z102" s="1"/>
      <x:c r="AA102" s="1"/>
      <x:c r="AB102" s="1"/>
      <x:c r="AC102" s="1"/>
      <x:c r="AD102" s="1"/>
    </x:row>
    <x:row r="103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  <x:c r="R103" s="2"/>
      <x:c r="S103" s="2"/>
      <x:c r="T103" s="2"/>
      <x:c r="U103" s="1"/>
      <x:c r="V103" s="1"/>
      <x:c r="W103" s="1"/>
      <x:c r="X103" s="1"/>
      <x:c r="Y103" s="1"/>
      <x:c r="Z103" s="1"/>
      <x:c r="AA103" s="1"/>
      <x:c r="AB103" s="1"/>
      <x:c r="AC103" s="1"/>
      <x:c r="AD103" s="1"/>
    </x:row>
    <x:row r="104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  <x:c r="R104" s="2"/>
      <x:c r="S104" s="2"/>
      <x:c r="T104" s="2"/>
      <x:c r="U104" s="1"/>
      <x:c r="V104" s="1"/>
      <x:c r="W104" s="1"/>
      <x:c r="X104" s="1"/>
      <x:c r="Y104" s="1"/>
      <x:c r="Z104" s="1"/>
      <x:c r="AA104" s="1"/>
      <x:c r="AB104" s="1"/>
      <x:c r="AC104" s="1"/>
      <x:c r="AD104" s="1"/>
    </x:row>
    <x:row r="105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  <x:c r="R105" s="2"/>
      <x:c r="S105" s="2"/>
      <x:c r="T105" s="2"/>
      <x:c r="U105" s="1"/>
      <x:c r="V105" s="1"/>
      <x:c r="W105" s="1"/>
      <x:c r="X105" s="1"/>
      <x:c r="Y105" s="1"/>
      <x:c r="Z105" s="1"/>
      <x:c r="AA105" s="1"/>
      <x:c r="AB105" s="1"/>
      <x:c r="AC105" s="1"/>
      <x:c r="AD105" s="1"/>
    </x:row>
    <x:row r="106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  <x:c r="R106" s="2"/>
      <x:c r="S106" s="2"/>
      <x:c r="T106" s="2"/>
      <x:c r="U106" s="1"/>
      <x:c r="V106" s="1"/>
      <x:c r="W106" s="1"/>
      <x:c r="X106" s="1"/>
      <x:c r="Y106" s="1"/>
      <x:c r="Z106" s="1"/>
      <x:c r="AA106" s="1"/>
      <x:c r="AB106" s="1"/>
      <x:c r="AC106" s="1"/>
      <x:c r="AD106" s="1"/>
    </x:row>
    <x:row r="107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  <x:c r="R107" s="2"/>
      <x:c r="S107" s="2"/>
      <x:c r="T107" s="2"/>
      <x:c r="U107" s="1"/>
      <x:c r="V107" s="1"/>
      <x:c r="W107" s="1"/>
      <x:c r="X107" s="1"/>
      <x:c r="Y107" s="1"/>
      <x:c r="Z107" s="1"/>
      <x:c r="AA107" s="1"/>
      <x:c r="AB107" s="1"/>
      <x:c r="AC107" s="1"/>
      <x:c r="AD107" s="1"/>
    </x:row>
    <x:row r="108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  <x:c r="R108" s="2"/>
      <x:c r="S108" s="2"/>
      <x:c r="T108" s="2"/>
      <x:c r="U108" s="1"/>
      <x:c r="V108" s="1"/>
      <x:c r="W108" s="1"/>
      <x:c r="X108" s="1"/>
      <x:c r="Y108" s="1"/>
      <x:c r="Z108" s="1"/>
      <x:c r="AA108" s="1"/>
      <x:c r="AB108" s="1"/>
      <x:c r="AC108" s="1"/>
      <x:c r="AD108" s="1"/>
    </x:row>
    <x:row r="109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  <x:c r="R109" s="2"/>
      <x:c r="S109" s="2"/>
      <x:c r="T109" s="2"/>
      <x:c r="U109" s="1"/>
      <x:c r="V109" s="1"/>
      <x:c r="W109" s="1"/>
      <x:c r="X109" s="1"/>
      <x:c r="Y109" s="1"/>
      <x:c r="Z109" s="1"/>
      <x:c r="AA109" s="1"/>
      <x:c r="AB109" s="1"/>
      <x:c r="AC109" s="1"/>
      <x:c r="AD109" s="1"/>
    </x:row>
    <x:row r="110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  <x:c r="R110" s="2"/>
      <x:c r="S110" s="2"/>
      <x:c r="T110" s="2"/>
      <x:c r="U110" s="1"/>
      <x:c r="V110" s="1"/>
      <x:c r="W110" s="1"/>
      <x:c r="X110" s="1"/>
      <x:c r="Y110" s="1"/>
      <x:c r="Z110" s="1"/>
      <x:c r="AA110" s="1"/>
      <x:c r="AB110" s="1"/>
      <x:c r="AC110" s="1"/>
      <x:c r="AD110" s="1"/>
    </x:row>
    <x:row r="11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  <x:c r="R111" s="2"/>
      <x:c r="S111" s="2"/>
      <x:c r="T111" s="2"/>
      <x:c r="U111" s="1"/>
      <x:c r="V111" s="1"/>
      <x:c r="W111" s="1"/>
      <x:c r="X111" s="1"/>
      <x:c r="Y111" s="1"/>
      <x:c r="Z111" s="1"/>
      <x:c r="AA111" s="1"/>
      <x:c r="AB111" s="1"/>
      <x:c r="AC111" s="1"/>
      <x:c r="AD111" s="1"/>
    </x:row>
    <x:row r="112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  <x:c r="R112" s="2"/>
      <x:c r="S112" s="2"/>
      <x:c r="T112" s="2"/>
      <x:c r="U112" s="1"/>
      <x:c r="V112" s="1"/>
      <x:c r="W112" s="1"/>
      <x:c r="X112" s="1"/>
      <x:c r="Y112" s="1"/>
      <x:c r="Z112" s="1"/>
      <x:c r="AA112" s="1"/>
      <x:c r="AB112" s="1"/>
      <x:c r="AC112" s="1"/>
      <x:c r="AD112" s="1"/>
    </x:row>
    <x:row r="113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  <x:c r="R113" s="2"/>
      <x:c r="S113" s="2"/>
      <x:c r="T113" s="2"/>
      <x:c r="U113" s="1"/>
      <x:c r="V113" s="1"/>
      <x:c r="W113" s="1"/>
      <x:c r="X113" s="1"/>
      <x:c r="Y113" s="1"/>
      <x:c r="Z113" s="1"/>
      <x:c r="AA113" s="1"/>
      <x:c r="AB113" s="1"/>
      <x:c r="AC113" s="1"/>
      <x:c r="AD113" s="1"/>
    </x:row>
    <x:row r="114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  <x:c r="R114" s="2"/>
      <x:c r="S114" s="2"/>
      <x:c r="T114" s="2"/>
      <x:c r="U114" s="1"/>
      <x:c r="V114" s="1"/>
      <x:c r="W114" s="1"/>
      <x:c r="X114" s="1"/>
      <x:c r="Y114" s="1"/>
      <x:c r="Z114" s="1"/>
      <x:c r="AA114" s="1"/>
      <x:c r="AB114" s="1"/>
      <x:c r="AC114" s="1"/>
      <x:c r="AD114" s="1"/>
    </x:row>
    <x:row r="115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  <x:c r="R115" s="2"/>
      <x:c r="S115" s="2"/>
      <x:c r="T115" s="2"/>
      <x:c r="U115" s="1"/>
      <x:c r="V115" s="1"/>
      <x:c r="W115" s="1"/>
      <x:c r="X115" s="1"/>
      <x:c r="Y115" s="1"/>
      <x:c r="Z115" s="1"/>
      <x:c r="AA115" s="1"/>
      <x:c r="AB115" s="1"/>
      <x:c r="AC115" s="1"/>
      <x:c r="AD115" s="1"/>
    </x:row>
    <x:row r="116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  <x:c r="R116" s="2"/>
      <x:c r="S116" s="2"/>
      <x:c r="T116" s="2"/>
      <x:c r="U116" s="1"/>
      <x:c r="V116" s="1"/>
      <x:c r="W116" s="1"/>
      <x:c r="X116" s="1"/>
      <x:c r="Y116" s="1"/>
      <x:c r="Z116" s="1"/>
      <x:c r="AA116" s="1"/>
      <x:c r="AB116" s="1"/>
      <x:c r="AC116" s="1"/>
      <x:c r="AD116" s="1"/>
    </x:row>
    <x:row r="117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  <x:c r="R117" s="2"/>
      <x:c r="S117" s="2"/>
      <x:c r="T117" s="2"/>
      <x:c r="U117" s="1"/>
      <x:c r="V117" s="1"/>
      <x:c r="W117" s="1"/>
      <x:c r="X117" s="1"/>
      <x:c r="Y117" s="1"/>
      <x:c r="Z117" s="1"/>
      <x:c r="AA117" s="1"/>
      <x:c r="AB117" s="1"/>
      <x:c r="AC117" s="1"/>
      <x:c r="AD117" s="1"/>
    </x:row>
    <x:row r="118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  <x:c r="R118" s="2"/>
      <x:c r="S118" s="2"/>
      <x:c r="T118" s="2"/>
      <x:c r="U118" s="1"/>
      <x:c r="V118" s="1"/>
      <x:c r="W118" s="1"/>
      <x:c r="X118" s="1"/>
      <x:c r="Y118" s="1"/>
      <x:c r="Z118" s="1"/>
      <x:c r="AA118" s="1"/>
      <x:c r="AB118" s="1"/>
      <x:c r="AC118" s="1"/>
      <x:c r="AD118" s="1"/>
    </x:row>
    <x:row r="119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  <x:c r="R119" s="2"/>
      <x:c r="S119" s="2"/>
      <x:c r="T119" s="2"/>
      <x:c r="U119" s="1"/>
      <x:c r="V119" s="1"/>
      <x:c r="W119" s="1"/>
      <x:c r="X119" s="1"/>
      <x:c r="Y119" s="1"/>
      <x:c r="Z119" s="1"/>
      <x:c r="AA119" s="1"/>
      <x:c r="AB119" s="1"/>
      <x:c r="AC119" s="1"/>
      <x:c r="AD119" s="1"/>
    </x:row>
    <x:row r="120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  <x:c r="R120" s="2"/>
      <x:c r="S120" s="2"/>
      <x:c r="T120" s="2"/>
      <x:c r="U120" s="1"/>
      <x:c r="V120" s="1"/>
      <x:c r="W120" s="1"/>
      <x:c r="X120" s="1"/>
      <x:c r="Y120" s="1"/>
      <x:c r="Z120" s="1"/>
      <x:c r="AA120" s="1"/>
      <x:c r="AB120" s="1"/>
      <x:c r="AC120" s="1"/>
      <x:c r="AD120" s="1"/>
    </x:row>
  </x:sheetData>
  <x:mergeCells>
    <x:mergeCell ref="A2:B2"/>
    <x:mergeCell ref="C2:D2"/>
    <x:mergeCell ref="E2:F2"/>
    <x:mergeCell ref="G2:H2"/>
    <x:mergeCell ref="I2:J2"/>
    <x:mergeCell ref="K2:L2"/>
    <x:mergeCell ref="M2:N2"/>
    <x:mergeCell ref="O2:Q2"/>
    <x:mergeCell ref="R2:T2"/>
    <x:mergeCell ref="A4:T4"/>
    <x:mergeCell ref="A6:T6"/>
    <x:mergeCell ref="A7:T7"/>
    <x:mergeCell ref="A9:J9"/>
  </x:mergeCells>
  <x:conditionalFormatting sqref="J11:J15">
    <x:cfRule type="cellIs" dxfId="11" priority="1" operator="equal">
      <x:formula>"لا توجد تغطية"</x:formula>
    </x:cfRule>
    <x:cfRule type="cellIs" dxfId="12" priority="2" operator="equal">
      <x:formula>"مسار ضعيف"</x:formula>
    </x:cfRule>
  </x:conditionalFormatting>
  <x:pageMargins left="0.7" right="0.7" top="0.75" bottom="0.75" header="0.3" footer="0.3"/>
  <x:drawing xmlns:r="http://schemas.openxmlformats.org/officeDocument/2006/relationships" r:id="R711db59388d848af"/>
</x:worksheet>
</file>

<file path=xl/worksheets/sheet8.xml><?xml version="1.0" encoding="utf-8"?>
<x:worksheet xmlns:x="http://schemas.openxmlformats.org/spreadsheetml/2006/main">
  <x:sheetViews>
    <x:sheetView showGridLines="0" workbookViewId="0" rightToLeft="1"/>
  </x:sheetViews>
  <x:sheetFormatPr defaultRowHeight="15"/>
  <x:cols>
    <x:col min="1" max="1" width="18" hidden="0" customWidth="1"/>
    <x:col min="2" max="2" width="24" hidden="0" customWidth="1"/>
    <x:col min="3" max="3" width="18" hidden="0" customWidth="1"/>
    <x:col min="4" max="4" width="19" hidden="0" customWidth="1"/>
    <x:col min="5" max="5" width="14" hidden="0" customWidth="1"/>
    <x:col min="6" max="6" width="20" hidden="0" customWidth="1"/>
    <x:col min="7" max="7" width="3" hidden="0" customWidth="1"/>
    <x:col min="8" max="8" width="19" hidden="0" customWidth="1"/>
    <x:col min="9" max="9" width="12" hidden="0" customWidth="1"/>
    <x:col min="10" max="10" width="3" hidden="0" customWidth="1"/>
    <x:col min="11" max="11" width="3" hidden="0" customWidth="1"/>
    <x:col min="12" max="12" width="20" hidden="0" customWidth="1"/>
    <x:col min="13" max="13" width="12" hidden="0" customWidth="1"/>
    <x:col min="14" max="14" width="3" hidden="0" customWidth="1"/>
    <x:col min="15" max="15" width="10" hidden="0" customWidth="1"/>
    <x:col min="16" max="16" width="15" hidden="0" customWidth="1"/>
    <x:col min="17" max="17" width="12" hidden="0" customWidth="1"/>
    <x:col min="18" max="18" width="10" hidden="0" customWidth="1"/>
    <x:col min="19" max="19" width="10" hidden="0" customWidth="1"/>
    <x:col min="20" max="20" width="10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1"/>
      <x:c r="V1" s="1"/>
      <x:c r="W1" s="1"/>
      <x:c r="X1" s="1"/>
      <x:c r="Y1" s="1"/>
      <x:c r="Z1" s="1"/>
      <x:c r="AA1" s="1"/>
      <x:c r="AB1" s="1"/>
      <x:c r="AC1" s="1"/>
      <x:c r="AD1" s="1"/>
    </x:row>
    <x:row r="2" ht="24" customHeight="1">
      <x:c r="A2" s="10" t="str">
        <x:v>الرئيسية</x:v>
      </x:c>
      <x:c r="B2" s="10" t="str">
        <x:v>الرئيسية</x:v>
      </x:c>
      <x:c r="C2" s="10" t="str">
        <x:v>الإعداد</x:v>
      </x:c>
      <x:c r="D2" s="10" t="str">
        <x:v>الإعداد</x:v>
      </x:c>
      <x:c r="E2" s="10" t="str">
        <x:v>المرشحون</x:v>
      </x:c>
      <x:c r="F2" s="10" t="str">
        <x:v>المرشحون</x:v>
      </x:c>
      <x:c r="G2" s="10" t="str">
        <x:v>المقابلات</x:v>
      </x:c>
      <x:c r="H2" s="10" t="str">
        <x:v>المقابلات</x:v>
      </x:c>
      <x:c r="I2" s="10" t="str">
        <x:v>التقييمات</x:v>
      </x:c>
      <x:c r="J2" s="10" t="str">
        <x:v>التقييمات</x:v>
      </x:c>
      <x:c r="K2" s="10" t="str">
        <x:v>العروض</x:v>
      </x:c>
      <x:c r="L2" s="10" t="str">
        <x:v>العروض</x:v>
      </x:c>
      <x:c r="M2" s="10" t="str">
        <x:v>مسار التوظيف</x:v>
      </x:c>
      <x:c r="N2" s="10" t="str">
        <x:v>مسار التوظيف</x:v>
      </x:c>
      <x:c r="O2" s="6" t="str">
        <x:v>لوحة التحكم</x:v>
      </x:c>
      <x:c r="P2" s="6" t="str">
        <x:v>لوحة التحكم</x:v>
      </x:c>
      <x:c r="Q2" s="6" t="str">
        <x:v>لوحة التحكم</x:v>
      </x:c>
      <x:c r="R2" s="10" t="str">
        <x:v>التدقيق</x:v>
      </x:c>
      <x:c r="S2" s="10" t="str">
        <x:v>التدقيق</x:v>
      </x:c>
      <x:c r="T2" s="10" t="str">
        <x:v>التدقيق</x:v>
      </x:c>
      <x:c r="U2" s="1"/>
      <x:c r="V2" s="1"/>
      <x:c r="W2" s="1"/>
      <x:c r="X2" s="1"/>
      <x:c r="Y2" s="1"/>
      <x:c r="Z2" s="1"/>
      <x:c r="AA2" s="1"/>
      <x:c r="AB2" s="1"/>
      <x:c r="AC2" s="1"/>
      <x:c r="AD2" s="1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1"/>
      <x:c r="V3" s="1"/>
      <x:c r="W3" s="1"/>
      <x:c r="X3" s="1"/>
      <x:c r="Y3" s="1"/>
      <x:c r="Z3" s="1"/>
      <x:c r="AA3" s="1"/>
      <x:c r="AB3" s="1"/>
      <x:c r="AC3" s="1"/>
      <x:c r="AD3" s="1"/>
    </x:row>
    <x:row r="4" ht="20" customHeight="1">
      <x:c r="A4" s="11" t="str">
        <x:v>عرض القرار</x:v>
      </x:c>
      <x:c r="B4" s="11" t="str">
        <x:v>عرض القرار</x:v>
      </x:c>
      <x:c r="C4" s="11" t="str">
        <x:v>عرض القرار</x:v>
      </x:c>
      <x:c r="D4" s="11" t="str">
        <x:v>عرض القرار</x:v>
      </x:c>
      <x:c r="E4" s="11" t="str">
        <x:v>عرض القرار</x:v>
      </x:c>
      <x:c r="F4" s="11" t="str">
        <x:v>عرض القرار</x:v>
      </x:c>
      <x:c r="G4" s="11" t="str">
        <x:v>عرض القرار</x:v>
      </x:c>
      <x:c r="H4" s="11" t="str">
        <x:v>عرض القرار</x:v>
      </x:c>
      <x:c r="I4" s="11" t="str">
        <x:v>عرض القرار</x:v>
      </x:c>
      <x:c r="J4" s="11" t="str">
        <x:v>عرض القرار</x:v>
      </x:c>
      <x:c r="K4" s="11" t="str">
        <x:v>عرض القرار</x:v>
      </x:c>
      <x:c r="L4" s="11" t="str">
        <x:v>عرض القرار</x:v>
      </x:c>
      <x:c r="M4" s="11" t="str">
        <x:v>عرض القرار</x:v>
      </x:c>
      <x:c r="N4" s="11" t="str">
        <x:v>عرض القرار</x:v>
      </x:c>
      <x:c r="O4" s="11" t="str">
        <x:v>عرض القرار</x:v>
      </x:c>
      <x:c r="P4" s="11" t="str">
        <x:v>عرض القرار</x:v>
      </x:c>
      <x:c r="Q4" s="11" t="str">
        <x:v>عرض القرار</x:v>
      </x:c>
      <x:c r="R4" s="11" t="str">
        <x:v>عرض القرار</x:v>
      </x:c>
      <x:c r="S4" s="11" t="str">
        <x:v>عرض القرار</x:v>
      </x:c>
      <x:c r="T4" s="11" t="str">
        <x:v>عرض القرار</x:v>
      </x:c>
      <x:c r="U4" s="1"/>
      <x:c r="V4" s="1"/>
      <x:c r="W4" s="1"/>
      <x:c r="X4" s="1"/>
      <x:c r="Y4" s="1"/>
      <x:c r="Z4" s="1"/>
      <x:c r="AA4" s="1"/>
      <x:c r="AB4" s="1"/>
      <x:c r="AC4" s="1"/>
      <x:c r="AD4" s="1"/>
    </x:row>
    <x:row r="5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1"/>
      <x:c r="V5" s="1"/>
      <x:c r="W5" s="1"/>
      <x:c r="X5" s="1"/>
      <x:c r="Y5" s="1"/>
      <x:c r="Z5" s="1"/>
      <x:c r="AA5" s="1"/>
      <x:c r="AB5" s="1"/>
      <x:c r="AC5" s="1"/>
      <x:c r="AD5" s="1"/>
    </x:row>
    <x:row r="6" ht="28" customHeight="1">
      <x:c r="A6" s="16" t="str">
        <x:v>لوحة التوظيف</x:v>
      </x:c>
      <x:c r="B6" s="16" t="str">
        <x:v>لوحة التوظيف</x:v>
      </x:c>
      <x:c r="C6" s="16" t="str">
        <x:v>لوحة التوظيف</x:v>
      </x:c>
      <x:c r="D6" s="16" t="str">
        <x:v>لوحة التوظيف</x:v>
      </x:c>
      <x:c r="E6" s="16" t="str">
        <x:v>لوحة التوظيف</x:v>
      </x:c>
      <x:c r="F6" s="16" t="str">
        <x:v>لوحة التوظيف</x:v>
      </x:c>
      <x:c r="G6" s="16" t="str">
        <x:v>لوحة التوظيف</x:v>
      </x:c>
      <x:c r="H6" s="16" t="str">
        <x:v>لوحة التوظيف</x:v>
      </x:c>
      <x:c r="I6" s="16" t="str">
        <x:v>لوحة التوظيف</x:v>
      </x:c>
      <x:c r="J6" s="16" t="str">
        <x:v>لوحة التوظيف</x:v>
      </x:c>
      <x:c r="K6" s="16" t="str">
        <x:v>لوحة التوظيف</x:v>
      </x:c>
      <x:c r="L6" s="16" t="str">
        <x:v>لوحة التوظيف</x:v>
      </x:c>
      <x:c r="M6" s="16" t="str">
        <x:v>لوحة التوظيف</x:v>
      </x:c>
      <x:c r="N6" s="16" t="str">
        <x:v>لوحة التوظيف</x:v>
      </x:c>
      <x:c r="O6" s="16" t="str">
        <x:v>لوحة التوظيف</x:v>
      </x:c>
      <x:c r="P6" s="16" t="str">
        <x:v>لوحة التوظيف</x:v>
      </x:c>
      <x:c r="Q6" s="16" t="str">
        <x:v>لوحة التوظيف</x:v>
      </x:c>
      <x:c r="R6" s="16" t="str">
        <x:v>لوحة التوظيف</x:v>
      </x:c>
      <x:c r="S6" s="16" t="str">
        <x:v>لوحة التوظيف</x:v>
      </x:c>
      <x:c r="T6" s="16" t="str">
        <x:v>لوحة التوظيف</x:v>
      </x:c>
      <x:c r="U6" s="1"/>
      <x:c r="V6" s="1"/>
      <x:c r="W6" s="1"/>
      <x:c r="X6" s="1"/>
      <x:c r="Y6" s="1"/>
      <x:c r="Z6" s="1"/>
      <x:c r="AA6" s="1"/>
      <x:c r="AB6" s="1"/>
      <x:c r="AC6" s="1"/>
      <x:c r="AD6" s="1"/>
    </x:row>
    <x:row r="7" ht="22" customHeight="1">
      <x:c r="A7" s="18" t="str">
        <x:v>راجع ضغط العمل والإجراءات المتأخرة والمقابلات والعروض والمصادر والقمع.</x:v>
      </x:c>
      <x:c r="B7" s="18" t="str">
        <x:v>راجع ضغط العمل والإجراءات المتأخرة والمقابلات والعروض والمصادر والقمع.</x:v>
      </x:c>
      <x:c r="C7" s="18" t="str">
        <x:v>راجع ضغط العمل والإجراءات المتأخرة والمقابلات والعروض والمصادر والقمع.</x:v>
      </x:c>
      <x:c r="D7" s="18" t="str">
        <x:v>راجع ضغط العمل والإجراءات المتأخرة والمقابلات والعروض والمصادر والقمع.</x:v>
      </x:c>
      <x:c r="E7" s="18" t="str">
        <x:v>راجع ضغط العمل والإجراءات المتأخرة والمقابلات والعروض والمصادر والقمع.</x:v>
      </x:c>
      <x:c r="F7" s="18" t="str">
        <x:v>راجع ضغط العمل والإجراءات المتأخرة والمقابلات والعروض والمصادر والقمع.</x:v>
      </x:c>
      <x:c r="G7" s="18" t="str">
        <x:v>راجع ضغط العمل والإجراءات المتأخرة والمقابلات والعروض والمصادر والقمع.</x:v>
      </x:c>
      <x:c r="H7" s="18" t="str">
        <x:v>راجع ضغط العمل والإجراءات المتأخرة والمقابلات والعروض والمصادر والقمع.</x:v>
      </x:c>
      <x:c r="I7" s="18" t="str">
        <x:v>راجع ضغط العمل والإجراءات المتأخرة والمقابلات والعروض والمصادر والقمع.</x:v>
      </x:c>
      <x:c r="J7" s="18" t="str">
        <x:v>راجع ضغط العمل والإجراءات المتأخرة والمقابلات والعروض والمصادر والقمع.</x:v>
      </x:c>
      <x:c r="K7" s="18" t="str">
        <x:v>راجع ضغط العمل والإجراءات المتأخرة والمقابلات والعروض والمصادر والقمع.</x:v>
      </x:c>
      <x:c r="L7" s="18" t="str">
        <x:v>راجع ضغط العمل والإجراءات المتأخرة والمقابلات والعروض والمصادر والقمع.</x:v>
      </x:c>
      <x:c r="M7" s="18" t="str">
        <x:v>راجع ضغط العمل والإجراءات المتأخرة والمقابلات والعروض والمصادر والقمع.</x:v>
      </x:c>
      <x:c r="N7" s="18" t="str">
        <x:v>راجع ضغط العمل والإجراءات المتأخرة والمقابلات والعروض والمصادر والقمع.</x:v>
      </x:c>
      <x:c r="O7" s="18" t="str">
        <x:v>راجع ضغط العمل والإجراءات المتأخرة والمقابلات والعروض والمصادر والقمع.</x:v>
      </x:c>
      <x:c r="P7" s="18" t="str">
        <x:v>راجع ضغط العمل والإجراءات المتأخرة والمقابلات والعروض والمصادر والقمع.</x:v>
      </x:c>
      <x:c r="Q7" s="18" t="str">
        <x:v>راجع ضغط العمل والإجراءات المتأخرة والمقابلات والعروض والمصادر والقمع.</x:v>
      </x:c>
      <x:c r="R7" s="18" t="str">
        <x:v>راجع ضغط العمل والإجراءات المتأخرة والمقابلات والعروض والمصادر والقمع.</x:v>
      </x:c>
      <x:c r="S7" s="18" t="str">
        <x:v>راجع ضغط العمل والإجراءات المتأخرة والمقابلات والعروض والمصادر والقمع.</x:v>
      </x:c>
      <x:c r="T7" s="18" t="str">
        <x:v>راجع ضغط العمل والإجراءات المتأخرة والمقابلات والعروض والمصادر والقمع.</x:v>
      </x:c>
      <x:c r="U7" s="1"/>
      <x:c r="V7" s="1"/>
      <x:c r="W7" s="1"/>
      <x:c r="X7" s="1"/>
      <x:c r="Y7" s="1"/>
      <x:c r="Z7" s="1"/>
      <x:c r="AA7" s="1"/>
      <x:c r="AB7" s="1"/>
      <x:c r="AC7" s="1"/>
      <x:c r="AD7" s="1"/>
    </x:row>
    <x:row r="8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1"/>
      <x:c r="V8" s="1"/>
      <x:c r="W8" s="1"/>
      <x:c r="X8" s="1"/>
      <x:c r="Y8" s="1"/>
      <x:c r="Z8" s="1"/>
      <x:c r="AA8" s="1"/>
      <x:c r="AB8" s="1"/>
      <x:c r="AC8" s="1"/>
      <x:c r="AD8" s="1"/>
    </x:row>
    <x:row r="9">
      <x:c r="A9" s="2"/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1"/>
      <x:c r="V9" s="1"/>
      <x:c r="W9" s="1"/>
      <x:c r="X9" s="1"/>
      <x:c r="Y9" s="1"/>
      <x:c r="Z9" s="1"/>
      <x:c r="AA9" s="1"/>
      <x:c r="AB9" s="1"/>
      <x:c r="AC9" s="1"/>
      <x:c r="AD9" s="1"/>
    </x:row>
    <x:row r="10">
      <x:c r="A10" s="108" t="str">
        <x:v>وظائف مفتوحة</x:v>
      </x:c>
      <x:c r="B10" s="108" t="str">
        <x:v>وظائف مفتوحة</x:v>
      </x:c>
      <x:c r="C10" s="108" t="str">
        <x:v>وظائف مفتوحة</x:v>
      </x:c>
      <x:c r="D10" s="2"/>
      <x:c r="E10" s="115" t="str">
        <x:v>مرشحون نشطون</x:v>
      </x:c>
      <x:c r="F10" s="115" t="str">
        <x:v>مرشحون نشطون</x:v>
      </x:c>
      <x:c r="G10" s="115" t="str">
        <x:v>مرشحون نشطون</x:v>
      </x:c>
      <x:c r="H10" s="2"/>
      <x:c r="I10" s="118" t="str">
        <x:v>إجراءات متأخرة</x:v>
      </x:c>
      <x:c r="J10" s="118" t="str">
        <x:v>إجراءات متأخرة</x:v>
      </x:c>
      <x:c r="K10" s="118" t="str">
        <x:v>إجراءات متأخرة</x:v>
      </x:c>
      <x:c r="L10" s="2"/>
      <x:c r="M10" s="121" t="str">
        <x:v>مقابلات قادمة</x:v>
      </x:c>
      <x:c r="N10" s="121" t="str">
        <x:v>مقابلات قادمة</x:v>
      </x:c>
      <x:c r="O10" s="121" t="str">
        <x:v>مقابلات قادمة</x:v>
      </x:c>
      <x:c r="P10" s="2"/>
      <x:c r="Q10" s="124" t="str">
        <x:v>عروض معلقة</x:v>
      </x:c>
      <x:c r="R10" s="124" t="str">
        <x:v>عروض معلقة</x:v>
      </x:c>
      <x:c r="S10" s="115" t="str">
        <x:v>تم التعيين</x:v>
      </x:c>
      <x:c r="T10" s="115" t="str">
        <x:v>تم التعيين</x:v>
      </x:c>
      <x:c r="U10" s="1"/>
      <x:c r="V10" s="1"/>
      <x:c r="W10" s="1"/>
      <x:c r="X10" s="1"/>
      <x:c r="Y10" s="1"/>
      <x:c r="Z10" s="1"/>
      <x:c r="AA10" s="1"/>
      <x:c r="AB10" s="1"/>
      <x:c r="AC10" s="1"/>
      <x:c r="AD10" s="1"/>
    </x:row>
    <x:row r="11">
      <x:c r="A11" s="112" t="n">
        <x:f>COUNTIF('الإعداد'!$K$11:$K$15,"&gt;0")</x:f>
        <x:v>5</x:v>
      </x:c>
      <x:c r="B11" s="112"/>
      <x:c r="C11" s="112"/>
      <x:c r="D11" s="2"/>
      <x:c r="E11" s="112" t="n">
        <x:f>COUNTIF('المرشحون'!$F$11:$F$60,"تقديم")+COUNTIF('المرشحون'!$F$11:$F$60,"فرز أولي")+COUNTIF('المرشحون'!$F$11:$F$60,"مقابلة")+COUNTIF('المرشحون'!$F$11:$F$60,"مراجعة نهائية")+COUNTIF('المرشحون'!$F$11:$F$60,"عرض")</x:f>
        <x:v>7</x:v>
      </x:c>
      <x:c r="F11" s="112"/>
      <x:c r="G11" s="112"/>
      <x:c r="H11" s="2"/>
      <x:c r="I11" s="112" t="n">
        <x:f>COUNTIF('المرشحون'!$P$11:$P$60,"متأخر")+COUNTIF('المرشحون'!$P$11:$P$60,"الإجراء التالي مفقود")</x:f>
        <x:v>1</x:v>
      </x:c>
      <x:c r="J11" s="112"/>
      <x:c r="K11" s="112"/>
      <x:c r="L11" s="2"/>
      <x:c r="M11" s="112" t="n">
        <x:f>COUNTIFS('المقابلات'!$F$11:$F$90,"&gt;="&amp;'الإعداد'!$D$11,'المقابلات'!$F$11:$F$90,"&lt;="&amp;('الإعداد'!$D$11+'الإعداد'!$D$13),'المقابلات'!$H$11:$H$90,"مجدولة")</x:f>
        <x:v>4</x:v>
      </x:c>
      <x:c r="N11" s="112"/>
      <x:c r="O11" s="112"/>
      <x:c r="P11" s="2"/>
      <x:c r="Q11" s="112" t="n">
        <x:f>COUNTIF('العروض'!$J$11:$J$60,"بانتظار الموافقة")+COUNTIF('العروض'!$J$11:$J$60,"مرسل")</x:f>
        <x:v>1</x:v>
      </x:c>
      <x:c r="R11" s="112"/>
      <x:c r="S11" s="112" t="n">
        <x:f>COUNTIF('المرشحون'!$F$11:$F$60,"تم التعيين")</x:f>
        <x:v>1</x:v>
      </x:c>
      <x:c r="T11" s="112"/>
      <x:c r="U11" s="1"/>
      <x:c r="V11" s="1"/>
      <x:c r="W11" s="1"/>
      <x:c r="X11" s="1"/>
      <x:c r="Y11" s="1"/>
      <x:c r="Z11" s="1"/>
      <x:c r="AA11" s="1"/>
      <x:c r="AB11" s="1"/>
      <x:c r="AC11" s="1"/>
      <x:c r="AD11" s="1"/>
    </x:row>
    <x:row r="12">
      <x:c r="A12" s="112"/>
      <x:c r="B12" s="112"/>
      <x:c r="C12" s="112"/>
      <x:c r="D12" s="2"/>
      <x:c r="E12" s="112"/>
      <x:c r="F12" s="112"/>
      <x:c r="G12" s="112"/>
      <x:c r="H12" s="2"/>
      <x:c r="I12" s="112"/>
      <x:c r="J12" s="112"/>
      <x:c r="K12" s="112"/>
      <x:c r="L12" s="2"/>
      <x:c r="M12" s="112"/>
      <x:c r="N12" s="112"/>
      <x:c r="O12" s="112"/>
      <x:c r="P12" s="2"/>
      <x:c r="Q12" s="112"/>
      <x:c r="R12" s="112"/>
      <x:c r="S12" s="112"/>
      <x:c r="T12" s="112"/>
      <x:c r="U12" s="1"/>
      <x:c r="V12" s="1"/>
      <x:c r="W12" s="1"/>
      <x:c r="X12" s="1"/>
      <x:c r="Y12" s="1"/>
      <x:c r="Z12" s="1"/>
      <x:c r="AA12" s="1"/>
      <x:c r="AB12" s="1"/>
      <x:c r="AC12" s="1"/>
      <x:c r="AD12" s="1"/>
    </x:row>
    <x:row r="13">
      <x:c r="A13" s="112"/>
      <x:c r="B13" s="112"/>
      <x:c r="C13" s="112"/>
      <x:c r="D13" s="2"/>
      <x:c r="E13" s="112"/>
      <x:c r="F13" s="112"/>
      <x:c r="G13" s="112"/>
      <x:c r="H13" s="2"/>
      <x:c r="I13" s="112"/>
      <x:c r="J13" s="112"/>
      <x:c r="K13" s="112"/>
      <x:c r="L13" s="2"/>
      <x:c r="M13" s="112"/>
      <x:c r="N13" s="112"/>
      <x:c r="O13" s="112"/>
      <x:c r="P13" s="2"/>
      <x:c r="Q13" s="112"/>
      <x:c r="R13" s="112"/>
      <x:c r="S13" s="112"/>
      <x:c r="T13" s="112"/>
      <x:c r="U13" s="1"/>
      <x:c r="V13" s="1"/>
      <x:c r="W13" s="1"/>
      <x:c r="X13" s="1"/>
      <x:c r="Y13" s="1"/>
      <x:c r="Z13" s="1"/>
      <x:c r="AA13" s="1"/>
      <x:c r="AB13" s="1"/>
      <x:c r="AC13" s="1"/>
      <x:c r="AD13" s="1"/>
    </x:row>
    <x:row r="14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1"/>
      <x:c r="V14" s="1"/>
      <x:c r="W14" s="1"/>
      <x:c r="X14" s="1"/>
      <x:c r="Y14" s="1"/>
      <x:c r="Z14" s="1"/>
      <x:c r="AA14" s="1"/>
      <x:c r="AB14" s="1"/>
      <x:c r="AC14" s="1"/>
      <x:c r="AD14" s="1"/>
    </x:row>
    <x:row r="15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1"/>
      <x:c r="V15" s="1"/>
      <x:c r="W15" s="1"/>
      <x:c r="X15" s="1"/>
      <x:c r="Y15" s="1"/>
      <x:c r="Z15" s="1"/>
      <x:c r="AA15" s="1"/>
      <x:c r="AB15" s="1"/>
      <x:c r="AC15" s="1"/>
      <x:c r="AD15" s="1"/>
    </x:row>
    <x:row r="16">
      <x:c r="A16" s="27" t="str">
        <x:v>قائمة الإجراءات</x:v>
      </x:c>
      <x:c r="B16" s="28" t="str">
        <x:v>قائمة الإجراءات</x:v>
      </x:c>
      <x:c r="C16" s="28" t="str">
        <x:v>قائمة الإجراءات</x:v>
      </x:c>
      <x:c r="D16" s="28" t="str">
        <x:v>قائمة الإجراءات</x:v>
      </x:c>
      <x:c r="E16" s="28" t="str">
        <x:v>قائمة الإجراءات</x:v>
      </x:c>
      <x:c r="F16" s="29" t="str">
        <x:v>قائمة الإجراءات</x:v>
      </x:c>
      <x:c r="G16" s="2"/>
      <x:c r="H16" s="27" t="str">
        <x:v>قمع التوظيف</x:v>
      </x:c>
      <x:c r="I16" s="28" t="str">
        <x:v>قمع التوظيف</x:v>
      </x:c>
      <x:c r="J16" s="29" t="str">
        <x:v>قمع التوظيف</x:v>
      </x:c>
      <x:c r="K16" s="2"/>
      <x:c r="L16" s="27" t="str">
        <x:v>مصادر المرشحين</x:v>
      </x:c>
      <x:c r="M16" s="28" t="str">
        <x:v>مصادر المرشحين</x:v>
      </x:c>
      <x:c r="N16" s="29" t="str">
        <x:v>مصادر المرشحين</x:v>
      </x:c>
      <x:c r="O16" s="2"/>
      <x:c r="P16" s="27" t="str">
        <x:v>طلبات شهرية</x:v>
      </x:c>
      <x:c r="Q16" s="28" t="str">
        <x:v>طلبات شهرية</x:v>
      </x:c>
      <x:c r="R16" s="28" t="str">
        <x:v>طلبات شهرية</x:v>
      </x:c>
      <x:c r="S16" s="28" t="str">
        <x:v>طلبات شهرية</x:v>
      </x:c>
      <x:c r="T16" s="29" t="str">
        <x:v>طلبات شهرية</x:v>
      </x:c>
      <x:c r="U16" s="1"/>
      <x:c r="V16" s="1"/>
      <x:c r="W16" s="1"/>
      <x:c r="X16" s="1"/>
      <x:c r="Y16" s="1"/>
      <x:c r="Z16" s="1"/>
      <x:c r="AA16" s="1"/>
      <x:c r="AB16" s="1"/>
      <x:c r="AC16" s="1"/>
      <x:c r="AD16" s="1"/>
    </x:row>
    <x:row r="17">
      <x:c r="A17" s="49" t="str">
        <x:v>المرشح</x:v>
      </x:c>
      <x:c r="B17" s="50" t="str">
        <x:v>الوظيفة</x:v>
      </x:c>
      <x:c r="C17" s="50" t="str">
        <x:v>المرحلة</x:v>
      </x:c>
      <x:c r="D17" s="50" t="str">
        <x:v>المسؤول</x:v>
      </x:c>
      <x:c r="E17" s="50" t="str">
        <x:v>الإجراء التالي</x:v>
      </x:c>
      <x:c r="F17" s="51" t="str">
        <x:v>السبب</x:v>
      </x:c>
      <x:c r="G17" s="2"/>
      <x:c r="H17" s="49" t="str">
        <x:v>المرحلة</x:v>
      </x:c>
      <x:c r="I17" s="51" t="str">
        <x:v>المرشحون</x:v>
      </x:c>
      <x:c r="J17" s="2"/>
      <x:c r="K17" s="2"/>
      <x:c r="L17" s="49" t="str">
        <x:v>المصدر</x:v>
      </x:c>
      <x:c r="M17" s="51" t="str">
        <x:v>المرشحون</x:v>
      </x:c>
      <x:c r="N17" s="2"/>
      <x:c r="O17" s="2"/>
      <x:c r="P17" s="49" t="str">
        <x:v>الشهر</x:v>
      </x:c>
      <x:c r="Q17" s="51" t="str">
        <x:v>الطلبات</x:v>
      </x:c>
      <x:c r="R17" s="2"/>
      <x:c r="S17" s="2"/>
      <x:c r="T17" s="2"/>
      <x:c r="U17" s="1"/>
      <x:c r="V17" s="1"/>
      <x:c r="W17" s="1"/>
      <x:c r="X17" s="1"/>
      <x:c r="Y17" s="1"/>
      <x:c r="Z17" s="1"/>
      <x:c r="AA17" s="1"/>
      <x:c r="AB17" s="1"/>
      <x:c r="AC17" s="1"/>
      <x:c r="AD17" s="1"/>
    </x:row>
    <x:row r="18">
      <x:c r="A18" s="95" t="str">
        <x:f>IF(SMALL('المرشحون'!$R$11:$R$60,1)&gt;=9999,"",IFERROR(INDEX('المرشحون'!$B$11:$B$60,MATCH(SMALL('المرشحون'!$R$11:$R$60,1),'المرشحون'!$R$11:$R$60,0)),""))</x:f>
        <x:v>Noor Al Mansoori</x:v>
      </x:c>
      <x:c r="B18" s="95" t="str">
        <x:f>IF(SMALL('المرشحون'!$R$11:$R$60,1)&gt;=9999,"",IFERROR(INDEX('المرشحون'!$C$11:$C$60,MATCH(SMALL('المرشحون'!$R$11:$R$60,1),'المرشحون'!$R$11:$R$60,0)),""))</x:f>
        <x:v>تنفيذي مبيعات</x:v>
      </x:c>
      <x:c r="C18" s="95" t="str">
        <x:f>IF(SMALL('المرشحون'!$R$11:$R$60,1)&gt;=9999,"",IFERROR(INDEX('المرشحون'!$F$11:$F$60,MATCH(SMALL('المرشحون'!$R$11:$R$60,1),'المرشحون'!$R$11:$R$60,0)),""))</x:f>
        <x:v>مقابلة</x:v>
      </x:c>
      <x:c r="D18" s="95" t="str">
        <x:f>IF(SMALL('المرشحون'!$R$11:$R$60,1)&gt;=9999,"",IFERROR(INDEX('المرشحون'!$G$11:$G$60,MATCH(SMALL('المرشحون'!$R$11:$R$60,1),'المرشحون'!$R$11:$R$60,0)),""))</x:f>
        <x:v>عمر صالح</x:v>
      </x:c>
      <x:c r="E18" s="125" t="n">
        <x:f>IF(SMALL('المرشحون'!$R$11:$R$60,1)&gt;=9999,"",IFERROR(INDEX('المرشحون'!$L$11:$L$60,MATCH(SMALL('المرشحون'!$R$11:$R$60,1),'المرشحون'!$R$11:$R$60,0)),""))</x:f>
        <x:v>46322</x:v>
      </x:c>
      <x:c r="F18" s="95" t="str">
        <x:f>IF(SMALL('المرشحون'!$R$11:$R$60,1)&gt;=9999,"",IFERROR(INDEX('المرشحون'!$P$11:$P$60,MATCH(SMALL('المرشحون'!$R$11:$R$60,1),'المرشحون'!$R$11:$R$60,0)),""))</x:f>
        <x:v>متأخر</x:v>
      </x:c>
      <x:c r="G18" s="2"/>
      <x:c r="H18" s="95" t="str">
        <x:v>تقديم</x:v>
      </x:c>
      <x:c r="I18" s="95" t="n">
        <x:f>COUNTIF('المرشحون'!$F$11:$F$60,H18)</x:f>
        <x:v>1</x:v>
      </x:c>
      <x:c r="J18" s="2"/>
      <x:c r="K18" s="2"/>
      <x:c r="L18" s="95" t="str">
        <x:v>ترشيح</x:v>
      </x:c>
      <x:c r="M18" s="95" t="n">
        <x:f>COUNTIF('المرشحون'!$D$11:$D$60,L18)</x:f>
        <x:v>3</x:v>
      </x:c>
      <x:c r="N18" s="2"/>
      <x:c r="O18" s="2"/>
      <x:c r="P18" s="127" t="d">
        <x:v>2026-06-01T00:00:00.000Z</x:v>
      </x:c>
      <x:c r="Q18" s="95" t="n">
        <x:f>COUNTIFS('المرشحون'!$E$11:$E$60,"&gt;="&amp;P18,'المرشحون'!$E$11:$E$60,"&lt;"&amp;EDATE(P18,1))</x:f>
        <x:v>0</x:v>
      </x:c>
      <x:c r="R18" s="2"/>
      <x:c r="S18" s="2"/>
      <x:c r="T18" s="2"/>
      <x:c r="U18" s="1"/>
      <x:c r="V18" s="1"/>
      <x:c r="W18" s="1"/>
      <x:c r="X18" s="1"/>
      <x:c r="Y18" s="1"/>
      <x:c r="Z18" s="1"/>
      <x:c r="AA18" s="1"/>
      <x:c r="AB18" s="1"/>
      <x:c r="AC18" s="1"/>
      <x:c r="AD18" s="1"/>
    </x:row>
    <x:row r="19">
      <x:c r="A19" s="95" t="str">
        <x:f>IF(SMALL('المرشحون'!$R$11:$R$60,2)&gt;=9999,"",IFERROR(INDEX('المرشحون'!$B$11:$B$60,MATCH(SMALL('المرشحون'!$R$11:$R$60,2),'المرشحون'!$R$11:$R$60,0)),""))</x:f>
        <x:v>Maya Hassan</x:v>
      </x:c>
      <x:c r="B19" s="95" t="str">
        <x:f>IF(SMALL('المرشحون'!$R$11:$R$60,2)&gt;=9999,"",IFERROR(INDEX('المرشحون'!$C$11:$C$60,MATCH(SMALL('المرشحون'!$R$11:$R$60,2),'المرشحون'!$R$11:$R$60,0)),""))</x:f>
        <x:v>منسق عمليات</x:v>
      </x:c>
      <x:c r="C19" s="95" t="str">
        <x:f>IF(SMALL('المرشحون'!$R$11:$R$60,2)&gt;=9999,"",IFERROR(INDEX('المرشحون'!$F$11:$F$60,MATCH(SMALL('المرشحون'!$R$11:$R$60,2),'المرشحون'!$R$11:$R$60,0)),""))</x:f>
        <x:v>مقابلة</x:v>
      </x:c>
      <x:c r="D19" s="95" t="str">
        <x:f>IF(SMALL('المرشحون'!$R$11:$R$60,2)&gt;=9999,"",IFERROR(INDEX('المرشحون'!$G$11:$G$60,MATCH(SMALL('المرشحون'!$R$11:$R$60,2),'المرشحون'!$R$11:$R$60,0)),""))</x:f>
        <x:v>عائشة خان</x:v>
      </x:c>
      <x:c r="E19" s="125" t="n">
        <x:f>IF(SMALL('المرشحون'!$R$11:$R$60,2)&gt;=9999,"",IFERROR(INDEX('المرشحون'!$L$11:$L$60,MATCH(SMALL('المرشحون'!$R$11:$R$60,2),'المرشحون'!$R$11:$R$60,0)),""))</x:f>
        <x:v>46324</x:v>
      </x:c>
      <x:c r="F19" s="95" t="str">
        <x:f>IF(SMALL('المرشحون'!$R$11:$R$60,2)&gt;=9999,"",IFERROR(INDEX('المرشحون'!$P$11:$P$60,MATCH(SMALL('المرشحون'!$R$11:$R$60,2),'المرشحون'!$R$11:$R$60,0)),""))</x:f>
        <x:v>قريب</x:v>
      </x:c>
      <x:c r="G19" s="2"/>
      <x:c r="H19" s="95" t="str">
        <x:v>فرز أولي</x:v>
      </x:c>
      <x:c r="I19" s="95" t="n">
        <x:f>COUNTIF('المرشحون'!$F$11:$F$60,H19)</x:f>
        <x:v>2</x:v>
      </x:c>
      <x:c r="J19" s="2"/>
      <x:c r="K19" s="2"/>
      <x:c r="L19" s="95" t="str">
        <x:v>لينكدإن</x:v>
      </x:c>
      <x:c r="M19" s="95" t="n">
        <x:f>COUNTIF('المرشحون'!$D$11:$D$60,L19)</x:f>
        <x:v>3</x:v>
      </x:c>
      <x:c r="N19" s="2"/>
      <x:c r="O19" s="2"/>
      <x:c r="P19" s="127" t="d">
        <x:v>2026-07-01T00:00:00.000Z</x:v>
      </x:c>
      <x:c r="Q19" s="95" t="n">
        <x:f>COUNTIFS('المرشحون'!$E$11:$E$60,"&gt;="&amp;P19,'المرشحون'!$E$11:$E$60,"&lt;"&amp;EDATE(P19,1))</x:f>
        <x:v>0</x:v>
      </x:c>
      <x:c r="R19" s="2"/>
      <x:c r="S19" s="2"/>
      <x:c r="T19" s="2"/>
      <x:c r="U19" s="1"/>
      <x:c r="V19" s="1"/>
      <x:c r="W19" s="1"/>
      <x:c r="X19" s="1"/>
      <x:c r="Y19" s="1"/>
      <x:c r="Z19" s="1"/>
      <x:c r="AA19" s="1"/>
      <x:c r="AB19" s="1"/>
      <x:c r="AC19" s="1"/>
      <x:c r="AD19" s="1"/>
    </x:row>
    <x:row r="20">
      <x:c r="A20" s="95" t="str">
        <x:f>IF(SMALL('المرشحون'!$R$11:$R$60,3)&gt;=9999,"",IFERROR(INDEX('المرشحون'!$B$11:$B$60,MATCH(SMALL('المرشحون'!$R$11:$R$60,3),'المرشحون'!$R$11:$R$60,0)),""))</x:f>
        <x:v>Daniel Ruiz</x:v>
      </x:c>
      <x:c r="B20" s="95" t="str">
        <x:f>IF(SMALL('المرشحون'!$R$11:$R$60,3)&gt;=9999,"",IFERROR(INDEX('المرشحون'!$C$11:$C$60,MATCH(SMALL('المرشحون'!$R$11:$R$60,3),'المرشحون'!$R$11:$R$60,0)),""))</x:f>
        <x:v>تنفيذي مبيعات</x:v>
      </x:c>
      <x:c r="C20" s="95" t="str">
        <x:f>IF(SMALL('المرشحون'!$R$11:$R$60,3)&gt;=9999,"",IFERROR(INDEX('المرشحون'!$F$11:$F$60,MATCH(SMALL('المرشحون'!$R$11:$R$60,3),'المرشحون'!$R$11:$R$60,0)),""))</x:f>
        <x:v>فرز أولي</x:v>
      </x:c>
      <x:c r="D20" s="95" t="str">
        <x:f>IF(SMALL('المرشحون'!$R$11:$R$60,3)&gt;=9999,"",IFERROR(INDEX('المرشحون'!$G$11:$G$60,MATCH(SMALL('المرشحون'!$R$11:$R$60,3),'المرشحون'!$R$11:$R$60,0)),""))</x:f>
        <x:v>عمر صالح</x:v>
      </x:c>
      <x:c r="E20" s="125" t="n">
        <x:f>IF(SMALL('المرشحون'!$R$11:$R$60,3)&gt;=9999,"",IFERROR(INDEX('المرشحون'!$L$11:$L$60,MATCH(SMALL('المرشحون'!$R$11:$R$60,3),'المرشحون'!$R$11:$R$60,0)),""))</x:f>
        <x:v>46323</x:v>
      </x:c>
      <x:c r="F20" s="95" t="str">
        <x:f>IF(SMALL('المرشحون'!$R$11:$R$60,3)&gt;=9999,"",IFERROR(INDEX('المرشحون'!$P$11:$P$60,MATCH(SMALL('المرشحون'!$R$11:$R$60,3),'المرشحون'!$R$11:$R$60,0)),""))</x:f>
        <x:v>قريب</x:v>
      </x:c>
      <x:c r="G20" s="2"/>
      <x:c r="H20" s="95" t="str">
        <x:v>مقابلة</x:v>
      </x:c>
      <x:c r="I20" s="95" t="n">
        <x:f>COUNTIF('المرشحون'!$F$11:$F$60,H20)</x:f>
        <x:v>2</x:v>
      </x:c>
      <x:c r="J20" s="2"/>
      <x:c r="K20" s="2"/>
      <x:c r="L20" s="95" t="str">
        <x:v>موقع وظائف</x:v>
      </x:c>
      <x:c r="M20" s="95" t="n">
        <x:f>COUNTIF('المرشحون'!$D$11:$D$60,L20)</x:f>
        <x:v>2</x:v>
      </x:c>
      <x:c r="N20" s="2"/>
      <x:c r="O20" s="2"/>
      <x:c r="P20" s="127" t="d">
        <x:v>2026-08-01T00:00:00.000Z</x:v>
      </x:c>
      <x:c r="Q20" s="95" t="n">
        <x:f>COUNTIFS('المرشحون'!$E$11:$E$60,"&gt;="&amp;P20,'المرشحون'!$E$11:$E$60,"&lt;"&amp;EDATE(P20,1))</x:f>
        <x:v>0</x:v>
      </x:c>
      <x:c r="R20" s="2"/>
      <x:c r="S20" s="2"/>
      <x:c r="T20" s="2"/>
      <x:c r="U20" s="1"/>
      <x:c r="V20" s="1"/>
      <x:c r="W20" s="1"/>
      <x:c r="X20" s="1"/>
      <x:c r="Y20" s="1"/>
      <x:c r="Z20" s="1"/>
      <x:c r="AA20" s="1"/>
      <x:c r="AB20" s="1"/>
      <x:c r="AC20" s="1"/>
      <x:c r="AD20" s="1"/>
    </x:row>
    <x:row r="21">
      <x:c r="A21" s="95" t="str">
        <x:f>IF(SMALL('المرشحون'!$R$11:$R$60,4)&gt;=9999,"",IFERROR(INDEX('المرشحون'!$B$11:$B$60,MATCH(SMALL('المرشحون'!$R$11:$R$60,4),'المرشحون'!$R$11:$R$60,0)),""))</x:f>
        <x:v>Sofia Kim</x:v>
      </x:c>
      <x:c r="B21" s="95" t="str">
        <x:f>IF(SMALL('المرشحون'!$R$11:$R$60,4)&gt;=9999,"",IFERROR(INDEX('المرشحون'!$C$11:$C$60,MATCH(SMALL('المرشحون'!$R$11:$R$60,4),'المرشحون'!$R$11:$R$60,0)),""))</x:f>
        <x:v>محلل مالي</x:v>
      </x:c>
      <x:c r="C21" s="95" t="str">
        <x:f>IF(SMALL('المرشحون'!$R$11:$R$60,4)&gt;=9999,"",IFERROR(INDEX('المرشحون'!$F$11:$F$60,MATCH(SMALL('المرشحون'!$R$11:$R$60,4),'المرشحون'!$R$11:$R$60,0)),""))</x:f>
        <x:v>مراجعة نهائية</x:v>
      </x:c>
      <x:c r="D21" s="95" t="str">
        <x:f>IF(SMALL('المرشحون'!$R$11:$R$60,4)&gt;=9999,"",IFERROR(INDEX('المرشحون'!$G$11:$G$60,MATCH(SMALL('المرشحون'!$R$11:$R$60,4),'المرشحون'!$R$11:$R$60,0)),""))</x:f>
        <x:v>ليلى مورغان</x:v>
      </x:c>
      <x:c r="E21" s="125" t="n">
        <x:f>IF(SMALL('المرشحون'!$R$11:$R$60,4)&gt;=9999,"",IFERROR(INDEX('المرشحون'!$L$11:$L$60,MATCH(SMALL('المرشحون'!$R$11:$R$60,4),'المرشحون'!$R$11:$R$60,0)),""))</x:f>
        <x:v>46325</x:v>
      </x:c>
      <x:c r="F21" s="95" t="str">
        <x:f>IF(SMALL('المرشحون'!$R$11:$R$60,4)&gt;=9999,"",IFERROR(INDEX('المرشحون'!$P$11:$P$60,MATCH(SMALL('المرشحون'!$R$11:$R$60,4),'المرشحون'!$R$11:$R$60,0)),""))</x:f>
        <x:v>قريب</x:v>
      </x:c>
      <x:c r="G21" s="2"/>
      <x:c r="H21" s="95" t="str">
        <x:v>مراجعة نهائية</x:v>
      </x:c>
      <x:c r="I21" s="95" t="n">
        <x:f>COUNTIF('المرشحون'!$F$11:$F$60,H21)</x:f>
        <x:v>1</x:v>
      </x:c>
      <x:c r="J21" s="2"/>
      <x:c r="K21" s="2"/>
      <x:c r="L21" s="95" t="str">
        <x:v>صفحة التوظيف</x:v>
      </x:c>
      <x:c r="M21" s="95" t="n">
        <x:f>COUNTIF('المرشحون'!$D$11:$D$60,L21)</x:f>
        <x:v>1</x:v>
      </x:c>
      <x:c r="N21" s="2"/>
      <x:c r="O21" s="2"/>
      <x:c r="P21" s="127" t="d">
        <x:v>2026-09-01T00:00:00.000Z</x:v>
      </x:c>
      <x:c r="Q21" s="95" t="n">
        <x:f>COUNTIFS('المرشحون'!$E$11:$E$60,"&gt;="&amp;P21,'المرشحون'!$E$11:$E$60,"&lt;"&amp;EDATE(P21,1))</x:f>
        <x:v>3</x:v>
      </x:c>
      <x:c r="R21" s="2"/>
      <x:c r="S21" s="2"/>
      <x:c r="T21" s="2"/>
      <x:c r="U21" s="1"/>
      <x:c r="V21" s="1"/>
      <x:c r="W21" s="1"/>
      <x:c r="X21" s="1"/>
      <x:c r="Y21" s="1"/>
      <x:c r="Z21" s="1"/>
      <x:c r="AA21" s="1"/>
      <x:c r="AB21" s="1"/>
      <x:c r="AC21" s="1"/>
      <x:c r="AD21" s="1"/>
    </x:row>
    <x:row r="22">
      <x:c r="A22" s="95" t="str">
        <x:f>IF(SMALL('المرشحون'!$R$11:$R$60,5)&gt;=9999,"",IFERROR(INDEX('المرشحون'!$B$11:$B$60,MATCH(SMALL('المرشحون'!$R$11:$R$60,5),'المرشحون'!$R$11:$R$60,0)),""))</x:f>
        <x:v>Amir Patel</x:v>
      </x:c>
      <x:c r="B22" s="95" t="str">
        <x:f>IF(SMALL('المرشحون'!$R$11:$R$60,5)&gt;=9999,"",IFERROR(INDEX('المرشحون'!$C$11:$C$60,MATCH(SMALL('المرشحون'!$R$11:$R$60,5),'المرشحون'!$R$11:$R$60,0)),""))</x:f>
        <x:v>أخصائي تسويق</x:v>
      </x:c>
      <x:c r="C22" s="95" t="str">
        <x:f>IF(SMALL('المرشحون'!$R$11:$R$60,5)&gt;=9999,"",IFERROR(INDEX('المرشحون'!$F$11:$F$60,MATCH(SMALL('المرشحون'!$R$11:$R$60,5),'المرشحون'!$R$11:$R$60,0)),""))</x:f>
        <x:v>عرض</x:v>
      </x:c>
      <x:c r="D22" s="95" t="str">
        <x:f>IF(SMALL('المرشحون'!$R$11:$R$60,5)&gt;=9999,"",IFERROR(INDEX('المرشحون'!$G$11:$G$60,MATCH(SMALL('المرشحون'!$R$11:$R$60,5),'المرشحون'!$R$11:$R$60,0)),""))</x:f>
        <x:v>نورا سيلفا</x:v>
      </x:c>
      <x:c r="E22" s="125" t="n">
        <x:f>IF(SMALL('المرشحون'!$R$11:$R$60,5)&gt;=9999,"",IFERROR(INDEX('المرشحون'!$L$11:$L$60,MATCH(SMALL('المرشحون'!$R$11:$R$60,5),'المرشحون'!$R$11:$R$60,0)),""))</x:f>
        <x:v>46327</x:v>
      </x:c>
      <x:c r="F22" s="95" t="str">
        <x:f>IF(SMALL('المرشحون'!$R$11:$R$60,5)&gt;=9999,"",IFERROR(INDEX('المرشحون'!$P$11:$P$60,MATCH(SMALL('المرشحون'!$R$11:$R$60,5),'المرشحون'!$R$11:$R$60,0)),""))</x:f>
        <x:v>قريب</x:v>
      </x:c>
      <x:c r="G22" s="2"/>
      <x:c r="H22" s="95" t="str">
        <x:v>عرض</x:v>
      </x:c>
      <x:c r="I22" s="95" t="n">
        <x:f>COUNTIF('المرشحون'!$F$11:$F$60,H22)</x:f>
        <x:v>1</x:v>
      </x:c>
      <x:c r="J22" s="2"/>
      <x:c r="K22" s="2"/>
      <x:c r="L22" s="96" t="str">
        <x:v>وكالة</x:v>
      </x:c>
      <x:c r="M22" s="96" t="n">
        <x:f>COUNTIF('المرشحون'!$D$11:$D$60,L22)</x:f>
        <x:v>1</x:v>
      </x:c>
      <x:c r="N22" s="2"/>
      <x:c r="O22" s="2"/>
      <x:c r="P22" s="127" t="d">
        <x:v>2026-10-01T00:00:00.000Z</x:v>
      </x:c>
      <x:c r="Q22" s="95" t="n">
        <x:f>COUNTIFS('المرشحون'!$E$11:$E$60,"&gt;="&amp;P22,'المرشحون'!$E$11:$E$60,"&lt;"&amp;EDATE(P22,1))</x:f>
        <x:v>7</x:v>
      </x:c>
      <x:c r="R22" s="2"/>
      <x:c r="S22" s="2"/>
      <x:c r="T22" s="2"/>
      <x:c r="U22" s="1"/>
      <x:c r="V22" s="1"/>
      <x:c r="W22" s="1"/>
      <x:c r="X22" s="1"/>
      <x:c r="Y22" s="1"/>
      <x:c r="Z22" s="1"/>
      <x:c r="AA22" s="1"/>
      <x:c r="AB22" s="1"/>
      <x:c r="AC22" s="1"/>
      <x:c r="AD22" s="1"/>
    </x:row>
    <x:row r="23">
      <x:c r="A23" s="95" t="str">
        <x:f>IF(SMALL('المرشحون'!$R$11:$R$60,6)&gt;=9999,"",IFERROR(INDEX('المرشحون'!$B$11:$B$60,MATCH(SMALL('المرشحون'!$R$11:$R$60,6),'المرشحون'!$R$11:$R$60,0)),""))</x:f>
        <x:v>Emma Chen</x:v>
      </x:c>
      <x:c r="B23" s="95" t="str">
        <x:f>IF(SMALL('المرشحون'!$R$11:$R$60,6)&gt;=9999,"",IFERROR(INDEX('المرشحون'!$C$11:$C$60,MATCH(SMALL('المرشحون'!$R$11:$R$60,6),'المرشحون'!$R$11:$R$60,0)),""))</x:f>
        <x:v>محلل مالي</x:v>
      </x:c>
      <x:c r="C23" s="95" t="str">
        <x:f>IF(SMALL('المرشحون'!$R$11:$R$60,6)&gt;=9999,"",IFERROR(INDEX('المرشحون'!$F$11:$F$60,MATCH(SMALL('المرشحون'!$R$11:$R$60,6),'المرشحون'!$R$11:$R$60,0)),""))</x:f>
        <x:v>تقديم</x:v>
      </x:c>
      <x:c r="D23" s="95" t="str">
        <x:f>IF(SMALL('المرشحون'!$R$11:$R$60,6)&gt;=9999,"",IFERROR(INDEX('المرشحون'!$G$11:$G$60,MATCH(SMALL('المرشحون'!$R$11:$R$60,6),'المرشحون'!$R$11:$R$60,0)),""))</x:f>
        <x:v>ليلى مورغان</x:v>
      </x:c>
      <x:c r="E23" s="125" t="n">
        <x:f>IF(SMALL('المرشحون'!$R$11:$R$60,6)&gt;=9999,"",IFERROR(INDEX('المرشحون'!$L$11:$L$60,MATCH(SMALL('المرشحون'!$R$11:$R$60,6),'المرشحون'!$R$11:$R$60,0)),""))</x:f>
        <x:v>46324</x:v>
      </x:c>
      <x:c r="F23" s="95" t="str">
        <x:f>IF(SMALL('المرشحون'!$R$11:$R$60,6)&gt;=9999,"",IFERROR(INDEX('المرشحون'!$P$11:$P$60,MATCH(SMALL('المرشحون'!$R$11:$R$60,6),'المرشحون'!$R$11:$R$60,0)),""))</x:f>
        <x:v>قريب</x:v>
      </x:c>
      <x:c r="G23" s="2"/>
      <x:c r="H23" s="95" t="str">
        <x:v>تم التعيين</x:v>
      </x:c>
      <x:c r="I23" s="95" t="n">
        <x:f>COUNTIF('المرشحون'!$F$11:$F$60,H23)</x:f>
        <x:v>1</x:v>
      </x:c>
      <x:c r="J23" s="2"/>
      <x:c r="K23" s="2"/>
      <x:c r="L23" s="2"/>
      <x:c r="M23" s="2"/>
      <x:c r="N23" s="2"/>
      <x:c r="O23" s="2"/>
      <x:c r="P23" s="127" t="d">
        <x:v>2026-11-01T00:00:00.000Z</x:v>
      </x:c>
      <x:c r="Q23" s="96" t="n">
        <x:f>COUNTIFS('المرشحون'!$E$11:$E$60,"&gt;="&amp;P23,'المرشحون'!$E$11:$E$60,"&lt;"&amp;EDATE(P23,1))</x:f>
        <x:v>0</x:v>
      </x:c>
      <x:c r="R23" s="2"/>
      <x:c r="S23" s="2"/>
      <x:c r="T23" s="2"/>
      <x:c r="U23" s="1"/>
      <x:c r="V23" s="1"/>
      <x:c r="W23" s="1"/>
      <x:c r="X23" s="1"/>
      <x:c r="Y23" s="1"/>
      <x:c r="Z23" s="1"/>
      <x:c r="AA23" s="1"/>
      <x:c r="AB23" s="1"/>
      <x:c r="AC23" s="1"/>
      <x:c r="AD23" s="1"/>
    </x:row>
    <x:row r="24">
      <x:c r="A24" s="95" t="str">
        <x:f>IF(SMALL('المرشحون'!$R$11:$R$60,7)&gt;=9999,"",IFERROR(INDEX('المرشحون'!$B$11:$B$60,MATCH(SMALL('المرشحون'!$R$11:$R$60,7),'المرشحون'!$R$11:$R$60,0)),""))</x:f>
        <x:v>Lucía Torres</x:v>
      </x:c>
      <x:c r="B24" s="95" t="str">
        <x:f>IF(SMALL('المرشحون'!$R$11:$R$60,7)&gt;=9999,"",IFERROR(INDEX('المرشحون'!$C$11:$C$60,MATCH(SMALL('المرشحون'!$R$11:$R$60,7),'المرشحون'!$R$11:$R$60,0)),""))</x:f>
        <x:v>مسؤول نجاح العملاء</x:v>
      </x:c>
      <x:c r="C24" s="95" t="str">
        <x:f>IF(SMALL('المرشحون'!$R$11:$R$60,7)&gt;=9999,"",IFERROR(INDEX('المرشحون'!$F$11:$F$60,MATCH(SMALL('المرشحون'!$R$11:$R$60,7),'المرشحون'!$R$11:$R$60,0)),""))</x:f>
        <x:v>فرز أولي</x:v>
      </x:c>
      <x:c r="D24" s="95" t="str">
        <x:f>IF(SMALL('المرشحون'!$R$11:$R$60,7)&gt;=9999,"",IFERROR(INDEX('المرشحون'!$G$11:$G$60,MATCH(SMALL('المرشحون'!$R$11:$R$60,7),'المرشحون'!$R$11:$R$60,0)),""))</x:f>
        <x:v>نورا سيلفا</x:v>
      </x:c>
      <x:c r="E24" s="125" t="n">
        <x:f>IF(SMALL('المرشحون'!$R$11:$R$60,7)&gt;=9999,"",IFERROR(INDEX('المرشحون'!$L$11:$L$60,MATCH(SMALL('المرشحون'!$R$11:$R$60,7),'المرشحون'!$R$11:$R$60,0)),""))</x:f>
        <x:v>46326</x:v>
      </x:c>
      <x:c r="F24" s="95" t="str">
        <x:f>IF(SMALL('المرشحون'!$R$11:$R$60,7)&gt;=9999,"",IFERROR(INDEX('المرشحون'!$P$11:$P$60,MATCH(SMALL('المرشحون'!$R$11:$R$60,7),'المرشحون'!$R$11:$R$60,0)),""))</x:f>
        <x:v>قريب</x:v>
      </x:c>
      <x:c r="G24" s="2"/>
      <x:c r="H24" s="95" t="str">
        <x:v>مرفوض</x:v>
      </x:c>
      <x:c r="I24" s="95" t="n">
        <x:f>COUNTIF('المرشحون'!$F$11:$F$60,H24)</x:f>
        <x:v>1</x:v>
      </x:c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1"/>
      <x:c r="V24" s="1"/>
      <x:c r="W24" s="1"/>
      <x:c r="X24" s="1"/>
      <x:c r="Y24" s="1"/>
      <x:c r="Z24" s="1"/>
      <x:c r="AA24" s="1"/>
      <x:c r="AB24" s="1"/>
      <x:c r="AC24" s="1"/>
      <x:c r="AD24" s="1"/>
    </x:row>
    <x:row r="25">
      <x:c r="A25" s="96" t="str">
        <x:f>IF(SMALL('المرشحون'!$R$11:$R$60,8)&gt;=9999,"",IFERROR(INDEX('المرشحون'!$B$11:$B$60,MATCH(SMALL('المرشحون'!$R$11:$R$60,8),'المرشحون'!$R$11:$R$60,0)),""))</x:f>
      </x:c>
      <x:c r="B25" s="96" t="str">
        <x:f>IF(SMALL('المرشحون'!$R$11:$R$60,8)&gt;=9999,"",IFERROR(INDEX('المرشحون'!$C$11:$C$60,MATCH(SMALL('المرشحون'!$R$11:$R$60,8),'المرشحون'!$R$11:$R$60,0)),""))</x:f>
      </x:c>
      <x:c r="C25" s="96" t="str">
        <x:f>IF(SMALL('المرشحون'!$R$11:$R$60,8)&gt;=9999,"",IFERROR(INDEX('المرشحون'!$F$11:$F$60,MATCH(SMALL('المرشحون'!$R$11:$R$60,8),'المرشحون'!$R$11:$R$60,0)),""))</x:f>
      </x:c>
      <x:c r="D25" s="96" t="str">
        <x:f>IF(SMALL('المرشحون'!$R$11:$R$60,8)&gt;=9999,"",IFERROR(INDEX('المرشحون'!$G$11:$G$60,MATCH(SMALL('المرشحون'!$R$11:$R$60,8),'المرشحون'!$R$11:$R$60,0)),""))</x:f>
      </x:c>
      <x:c r="E25" s="126" t="str">
        <x:f>IF(SMALL('المرشحون'!$R$11:$R$60,8)&gt;=9999,"",IFERROR(INDEX('المرشحون'!$L$11:$L$60,MATCH(SMALL('المرشحون'!$R$11:$R$60,8),'المرشحون'!$R$11:$R$60,0)),""))</x:f>
      </x:c>
      <x:c r="F25" s="96" t="str">
        <x:f>IF(SMALL('المرشحون'!$R$11:$R$60,8)&gt;=9999,"",IFERROR(INDEX('المرشحون'!$P$11:$P$60,MATCH(SMALL('المرشحون'!$R$11:$R$60,8),'المرشحون'!$R$11:$R$60,0)),""))</x:f>
      </x:c>
      <x:c r="G25" s="2"/>
      <x:c r="H25" s="96" t="str">
        <x:v>منسحب</x:v>
      </x:c>
      <x:c r="I25" s="96" t="n">
        <x:f>COUNTIF('المرشحون'!$F$11:$F$60,H25)</x:f>
        <x:v>1</x:v>
      </x:c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1"/>
      <x:c r="V25" s="1"/>
      <x:c r="W25" s="1"/>
      <x:c r="X25" s="1"/>
      <x:c r="Y25" s="1"/>
      <x:c r="Z25" s="1"/>
      <x:c r="AA25" s="1"/>
      <x:c r="AB25" s="1"/>
      <x:c r="AC25" s="1"/>
      <x:c r="AD25" s="1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1"/>
      <x:c r="V26" s="1"/>
      <x:c r="W26" s="1"/>
      <x:c r="X26" s="1"/>
      <x:c r="Y26" s="1"/>
      <x:c r="Z26" s="1"/>
      <x:c r="AA26" s="1"/>
      <x:c r="AB26" s="1"/>
      <x:c r="AC26" s="1"/>
      <x:c r="AD26" s="1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1"/>
      <x:c r="V27" s="1"/>
      <x:c r="W27" s="1"/>
      <x:c r="X27" s="1"/>
      <x:c r="Y27" s="1"/>
      <x:c r="Z27" s="1"/>
      <x:c r="AA27" s="1"/>
      <x:c r="AB27" s="1"/>
      <x:c r="AC27" s="1"/>
      <x:c r="AD27" s="1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1"/>
      <x:c r="V28" s="1"/>
      <x:c r="W28" s="1"/>
      <x:c r="X28" s="1"/>
      <x:c r="Y28" s="1"/>
      <x:c r="Z28" s="1"/>
      <x:c r="AA28" s="1"/>
      <x:c r="AB28" s="1"/>
      <x:c r="AC28" s="1"/>
      <x:c r="AD28" s="1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1"/>
      <x:c r="V29" s="1"/>
      <x:c r="W29" s="1"/>
      <x:c r="X29" s="1"/>
      <x:c r="Y29" s="1"/>
      <x:c r="Z29" s="1"/>
      <x:c r="AA29" s="1"/>
      <x:c r="AB29" s="1"/>
      <x:c r="AC29" s="1"/>
      <x:c r="AD29" s="1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1"/>
      <x:c r="V30" s="1"/>
      <x:c r="W30" s="1"/>
      <x:c r="X30" s="1"/>
      <x:c r="Y30" s="1"/>
      <x:c r="Z30" s="1"/>
      <x:c r="AA30" s="1"/>
      <x:c r="AB30" s="1"/>
      <x:c r="AC30" s="1"/>
      <x:c r="AD30" s="1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1"/>
      <x:c r="V31" s="1"/>
      <x:c r="W31" s="1"/>
      <x:c r="X31" s="1"/>
      <x:c r="Y31" s="1"/>
      <x:c r="Z31" s="1"/>
      <x:c r="AA31" s="1"/>
      <x:c r="AB31" s="1"/>
      <x:c r="AC31" s="1"/>
      <x:c r="AD31" s="1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1"/>
      <x:c r="V32" s="1"/>
      <x:c r="W32" s="1"/>
      <x:c r="X32" s="1"/>
      <x:c r="Y32" s="1"/>
      <x:c r="Z32" s="1"/>
      <x:c r="AA32" s="1"/>
      <x:c r="AB32" s="1"/>
      <x:c r="AC32" s="1"/>
      <x:c r="AD32" s="1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1"/>
      <x:c r="V33" s="1"/>
      <x:c r="W33" s="1"/>
      <x:c r="X33" s="1"/>
      <x:c r="Y33" s="1"/>
      <x:c r="Z33" s="1"/>
      <x:c r="AA33" s="1"/>
      <x:c r="AB33" s="1"/>
      <x:c r="AC33" s="1"/>
      <x:c r="AD33" s="1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1"/>
      <x:c r="V34" s="1"/>
      <x:c r="W34" s="1"/>
      <x:c r="X34" s="1"/>
      <x:c r="Y34" s="1"/>
      <x:c r="Z34" s="1"/>
      <x:c r="AA34" s="1"/>
      <x:c r="AB34" s="1"/>
      <x:c r="AC34" s="1"/>
      <x:c r="AD34" s="1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1"/>
      <x:c r="V35" s="1"/>
      <x:c r="W35" s="1"/>
      <x:c r="X35" s="1"/>
      <x:c r="Y35" s="1"/>
      <x:c r="Z35" s="1"/>
      <x:c r="AA35" s="1"/>
      <x:c r="AB35" s="1"/>
      <x:c r="AC35" s="1"/>
      <x:c r="AD35" s="1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1"/>
      <x:c r="V36" s="1"/>
      <x:c r="W36" s="1"/>
      <x:c r="X36" s="1"/>
      <x:c r="Y36" s="1"/>
      <x:c r="Z36" s="1"/>
      <x:c r="AA36" s="1"/>
      <x:c r="AB36" s="1"/>
      <x:c r="AC36" s="1"/>
      <x:c r="AD36" s="1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1"/>
      <x:c r="V37" s="1"/>
      <x:c r="W37" s="1"/>
      <x:c r="X37" s="1"/>
      <x:c r="Y37" s="1"/>
      <x:c r="Z37" s="1"/>
      <x:c r="AA37" s="1"/>
      <x:c r="AB37" s="1"/>
      <x:c r="AC37" s="1"/>
      <x:c r="AD37" s="1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1"/>
      <x:c r="V38" s="1"/>
      <x:c r="W38" s="1"/>
      <x:c r="X38" s="1"/>
      <x:c r="Y38" s="1"/>
      <x:c r="Z38" s="1"/>
      <x:c r="AA38" s="1"/>
      <x:c r="AB38" s="1"/>
      <x:c r="AC38" s="1"/>
      <x:c r="AD38" s="1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1"/>
      <x:c r="V39" s="1"/>
      <x:c r="W39" s="1"/>
      <x:c r="X39" s="1"/>
      <x:c r="Y39" s="1"/>
      <x:c r="Z39" s="1"/>
      <x:c r="AA39" s="1"/>
      <x:c r="AB39" s="1"/>
      <x:c r="AC39" s="1"/>
      <x:c r="AD39" s="1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1"/>
      <x:c r="V40" s="1"/>
      <x:c r="W40" s="1"/>
      <x:c r="X40" s="1"/>
      <x:c r="Y40" s="1"/>
      <x:c r="Z40" s="1"/>
      <x:c r="AA40" s="1"/>
      <x:c r="AB40" s="1"/>
      <x:c r="AC40" s="1"/>
      <x:c r="AD40" s="1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1"/>
      <x:c r="V41" s="1"/>
      <x:c r="W41" s="1"/>
      <x:c r="X41" s="1"/>
      <x:c r="Y41" s="1"/>
      <x:c r="Z41" s="1"/>
      <x:c r="AA41" s="1"/>
      <x:c r="AB41" s="1"/>
      <x:c r="AC41" s="1"/>
      <x:c r="AD41" s="1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1"/>
      <x:c r="V42" s="1"/>
      <x:c r="W42" s="1"/>
      <x:c r="X42" s="1"/>
      <x:c r="Y42" s="1"/>
      <x:c r="Z42" s="1"/>
      <x:c r="AA42" s="1"/>
      <x:c r="AB42" s="1"/>
      <x:c r="AC42" s="1"/>
      <x:c r="AD42" s="1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1"/>
      <x:c r="V43" s="1"/>
      <x:c r="W43" s="1"/>
      <x:c r="X43" s="1"/>
      <x:c r="Y43" s="1"/>
      <x:c r="Z43" s="1"/>
      <x:c r="AA43" s="1"/>
      <x:c r="AB43" s="1"/>
      <x:c r="AC43" s="1"/>
      <x:c r="AD43" s="1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1"/>
      <x:c r="V44" s="1"/>
      <x:c r="W44" s="1"/>
      <x:c r="X44" s="1"/>
      <x:c r="Y44" s="1"/>
      <x:c r="Z44" s="1"/>
      <x:c r="AA44" s="1"/>
      <x:c r="AB44" s="1"/>
      <x:c r="AC44" s="1"/>
      <x:c r="AD44" s="1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1"/>
      <x:c r="V45" s="1"/>
      <x:c r="W45" s="1"/>
      <x:c r="X45" s="1"/>
      <x:c r="Y45" s="1"/>
      <x:c r="Z45" s="1"/>
      <x:c r="AA45" s="1"/>
      <x:c r="AB45" s="1"/>
      <x:c r="AC45" s="1"/>
      <x:c r="AD45" s="1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1"/>
      <x:c r="V46" s="1"/>
      <x:c r="W46" s="1"/>
      <x:c r="X46" s="1"/>
      <x:c r="Y46" s="1"/>
      <x:c r="Z46" s="1"/>
      <x:c r="AA46" s="1"/>
      <x:c r="AB46" s="1"/>
      <x:c r="AC46" s="1"/>
      <x:c r="AD46" s="1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1"/>
      <x:c r="V47" s="1"/>
      <x:c r="W47" s="1"/>
      <x:c r="X47" s="1"/>
      <x:c r="Y47" s="1"/>
      <x:c r="Z47" s="1"/>
      <x:c r="AA47" s="1"/>
      <x:c r="AB47" s="1"/>
      <x:c r="AC47" s="1"/>
      <x:c r="AD47" s="1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1"/>
      <x:c r="V48" s="1"/>
      <x:c r="W48" s="1"/>
      <x:c r="X48" s="1"/>
      <x:c r="Y48" s="1"/>
      <x:c r="Z48" s="1"/>
      <x:c r="AA48" s="1"/>
      <x:c r="AB48" s="1"/>
      <x:c r="AC48" s="1"/>
      <x:c r="AD48" s="1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1"/>
      <x:c r="V49" s="1"/>
      <x:c r="W49" s="1"/>
      <x:c r="X49" s="1"/>
      <x:c r="Y49" s="1"/>
      <x:c r="Z49" s="1"/>
      <x:c r="AA49" s="1"/>
      <x:c r="AB49" s="1"/>
      <x:c r="AC49" s="1"/>
      <x:c r="AD49" s="1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1"/>
      <x:c r="V50" s="1"/>
      <x:c r="W50" s="1"/>
      <x:c r="X50" s="1"/>
      <x:c r="Y50" s="1"/>
      <x:c r="Z50" s="1"/>
      <x:c r="AA50" s="1"/>
      <x:c r="AB50" s="1"/>
      <x:c r="AC50" s="1"/>
      <x:c r="AD50" s="1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1"/>
      <x:c r="V51" s="1"/>
      <x:c r="W51" s="1"/>
      <x:c r="X51" s="1"/>
      <x:c r="Y51" s="1"/>
      <x:c r="Z51" s="1"/>
      <x:c r="AA51" s="1"/>
      <x:c r="AB51" s="1"/>
      <x:c r="AC51" s="1"/>
      <x:c r="AD51" s="1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1"/>
      <x:c r="V52" s="1"/>
      <x:c r="W52" s="1"/>
      <x:c r="X52" s="1"/>
      <x:c r="Y52" s="1"/>
      <x:c r="Z52" s="1"/>
      <x:c r="AA52" s="1"/>
      <x:c r="AB52" s="1"/>
      <x:c r="AC52" s="1"/>
      <x:c r="AD52" s="1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1"/>
      <x:c r="V53" s="1"/>
      <x:c r="W53" s="1"/>
      <x:c r="X53" s="1"/>
      <x:c r="Y53" s="1"/>
      <x:c r="Z53" s="1"/>
      <x:c r="AA53" s="1"/>
      <x:c r="AB53" s="1"/>
      <x:c r="AC53" s="1"/>
      <x:c r="AD53" s="1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1"/>
      <x:c r="V54" s="1"/>
      <x:c r="W54" s="1"/>
      <x:c r="X54" s="1"/>
      <x:c r="Y54" s="1"/>
      <x:c r="Z54" s="1"/>
      <x:c r="AA54" s="1"/>
      <x:c r="AB54" s="1"/>
      <x:c r="AC54" s="1"/>
      <x:c r="AD54" s="1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1"/>
      <x:c r="V55" s="1"/>
      <x:c r="W55" s="1"/>
      <x:c r="X55" s="1"/>
      <x:c r="Y55" s="1"/>
      <x:c r="Z55" s="1"/>
      <x:c r="AA55" s="1"/>
      <x:c r="AB55" s="1"/>
      <x:c r="AC55" s="1"/>
      <x:c r="AD55" s="1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1"/>
      <x:c r="V56" s="1"/>
      <x:c r="W56" s="1"/>
      <x:c r="X56" s="1"/>
      <x:c r="Y56" s="1"/>
      <x:c r="Z56" s="1"/>
      <x:c r="AA56" s="1"/>
      <x:c r="AB56" s="1"/>
      <x:c r="AC56" s="1"/>
      <x:c r="AD56" s="1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1"/>
      <x:c r="V57" s="1"/>
      <x:c r="W57" s="1"/>
      <x:c r="X57" s="1"/>
      <x:c r="Y57" s="1"/>
      <x:c r="Z57" s="1"/>
      <x:c r="AA57" s="1"/>
      <x:c r="AB57" s="1"/>
      <x:c r="AC57" s="1"/>
      <x:c r="AD57" s="1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1"/>
      <x:c r="V58" s="1"/>
      <x:c r="W58" s="1"/>
      <x:c r="X58" s="1"/>
      <x:c r="Y58" s="1"/>
      <x:c r="Z58" s="1"/>
      <x:c r="AA58" s="1"/>
      <x:c r="AB58" s="1"/>
      <x:c r="AC58" s="1"/>
      <x:c r="AD58" s="1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1"/>
      <x:c r="V59" s="1"/>
      <x:c r="W59" s="1"/>
      <x:c r="X59" s="1"/>
      <x:c r="Y59" s="1"/>
      <x:c r="Z59" s="1"/>
      <x:c r="AA59" s="1"/>
      <x:c r="AB59" s="1"/>
      <x:c r="AC59" s="1"/>
      <x:c r="AD59" s="1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1"/>
      <x:c r="V60" s="1"/>
      <x:c r="W60" s="1"/>
      <x:c r="X60" s="1"/>
      <x:c r="Y60" s="1"/>
      <x:c r="Z60" s="1"/>
      <x:c r="AA60" s="1"/>
      <x:c r="AB60" s="1"/>
      <x:c r="AC60" s="1"/>
      <x:c r="AD60" s="1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1"/>
      <x:c r="V61" s="1"/>
      <x:c r="W61" s="1"/>
      <x:c r="X61" s="1"/>
      <x:c r="Y61" s="1"/>
      <x:c r="Z61" s="1"/>
      <x:c r="AA61" s="1"/>
      <x:c r="AB61" s="1"/>
      <x:c r="AC61" s="1"/>
      <x:c r="AD61" s="1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1"/>
      <x:c r="V62" s="1"/>
      <x:c r="W62" s="1"/>
      <x:c r="X62" s="1"/>
      <x:c r="Y62" s="1"/>
      <x:c r="Z62" s="1"/>
      <x:c r="AA62" s="1"/>
      <x:c r="AB62" s="1"/>
      <x:c r="AC62" s="1"/>
      <x:c r="AD62" s="1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1"/>
      <x:c r="V63" s="1"/>
      <x:c r="W63" s="1"/>
      <x:c r="X63" s="1"/>
      <x:c r="Y63" s="1"/>
      <x:c r="Z63" s="1"/>
      <x:c r="AA63" s="1"/>
      <x:c r="AB63" s="1"/>
      <x:c r="AC63" s="1"/>
      <x:c r="AD63" s="1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1"/>
      <x:c r="V64" s="1"/>
      <x:c r="W64" s="1"/>
      <x:c r="X64" s="1"/>
      <x:c r="Y64" s="1"/>
      <x:c r="Z64" s="1"/>
      <x:c r="AA64" s="1"/>
      <x:c r="AB64" s="1"/>
      <x:c r="AC64" s="1"/>
      <x:c r="AD64" s="1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1"/>
      <x:c r="V65" s="1"/>
      <x:c r="W65" s="1"/>
      <x:c r="X65" s="1"/>
      <x:c r="Y65" s="1"/>
      <x:c r="Z65" s="1"/>
      <x:c r="AA65" s="1"/>
      <x:c r="AB65" s="1"/>
      <x:c r="AC65" s="1"/>
      <x:c r="AD65" s="1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1"/>
      <x:c r="V66" s="1"/>
      <x:c r="W66" s="1"/>
      <x:c r="X66" s="1"/>
      <x:c r="Y66" s="1"/>
      <x:c r="Z66" s="1"/>
      <x:c r="AA66" s="1"/>
      <x:c r="AB66" s="1"/>
      <x:c r="AC66" s="1"/>
      <x:c r="AD66" s="1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1"/>
      <x:c r="V67" s="1"/>
      <x:c r="W67" s="1"/>
      <x:c r="X67" s="1"/>
      <x:c r="Y67" s="1"/>
      <x:c r="Z67" s="1"/>
      <x:c r="AA67" s="1"/>
      <x:c r="AB67" s="1"/>
      <x:c r="AC67" s="1"/>
      <x:c r="AD67" s="1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1"/>
      <x:c r="V68" s="1"/>
      <x:c r="W68" s="1"/>
      <x:c r="X68" s="1"/>
      <x:c r="Y68" s="1"/>
      <x:c r="Z68" s="1"/>
      <x:c r="AA68" s="1"/>
      <x:c r="AB68" s="1"/>
      <x:c r="AC68" s="1"/>
      <x:c r="AD68" s="1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1"/>
      <x:c r="V69" s="1"/>
      <x:c r="W69" s="1"/>
      <x:c r="X69" s="1"/>
      <x:c r="Y69" s="1"/>
      <x:c r="Z69" s="1"/>
      <x:c r="AA69" s="1"/>
      <x:c r="AB69" s="1"/>
      <x:c r="AC69" s="1"/>
      <x:c r="AD69" s="1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1"/>
      <x:c r="V70" s="1"/>
      <x:c r="W70" s="1"/>
      <x:c r="X70" s="1"/>
      <x:c r="Y70" s="1"/>
      <x:c r="Z70" s="1"/>
      <x:c r="AA70" s="1"/>
      <x:c r="AB70" s="1"/>
      <x:c r="AC70" s="1"/>
      <x:c r="AD70" s="1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1"/>
      <x:c r="V71" s="1"/>
      <x:c r="W71" s="1"/>
      <x:c r="X71" s="1"/>
      <x:c r="Y71" s="1"/>
      <x:c r="Z71" s="1"/>
      <x:c r="AA71" s="1"/>
      <x:c r="AB71" s="1"/>
      <x:c r="AC71" s="1"/>
      <x:c r="AD71" s="1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1"/>
      <x:c r="V72" s="1"/>
      <x:c r="W72" s="1"/>
      <x:c r="X72" s="1"/>
      <x:c r="Y72" s="1"/>
      <x:c r="Z72" s="1"/>
      <x:c r="AA72" s="1"/>
      <x:c r="AB72" s="1"/>
      <x:c r="AC72" s="1"/>
      <x:c r="AD72" s="1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1"/>
      <x:c r="V73" s="1"/>
      <x:c r="W73" s="1"/>
      <x:c r="X73" s="1"/>
      <x:c r="Y73" s="1"/>
      <x:c r="Z73" s="1"/>
      <x:c r="AA73" s="1"/>
      <x:c r="AB73" s="1"/>
      <x:c r="AC73" s="1"/>
      <x:c r="AD73" s="1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1"/>
      <x:c r="V74" s="1"/>
      <x:c r="W74" s="1"/>
      <x:c r="X74" s="1"/>
      <x:c r="Y74" s="1"/>
      <x:c r="Z74" s="1"/>
      <x:c r="AA74" s="1"/>
      <x:c r="AB74" s="1"/>
      <x:c r="AC74" s="1"/>
      <x:c r="AD74" s="1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1"/>
      <x:c r="V75" s="1"/>
      <x:c r="W75" s="1"/>
      <x:c r="X75" s="1"/>
      <x:c r="Y75" s="1"/>
      <x:c r="Z75" s="1"/>
      <x:c r="AA75" s="1"/>
      <x:c r="AB75" s="1"/>
      <x:c r="AC75" s="1"/>
      <x:c r="AD75" s="1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1"/>
      <x:c r="V76" s="1"/>
      <x:c r="W76" s="1"/>
      <x:c r="X76" s="1"/>
      <x:c r="Y76" s="1"/>
      <x:c r="Z76" s="1"/>
      <x:c r="AA76" s="1"/>
      <x:c r="AB76" s="1"/>
      <x:c r="AC76" s="1"/>
      <x:c r="AD76" s="1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1"/>
      <x:c r="V77" s="1"/>
      <x:c r="W77" s="1"/>
      <x:c r="X77" s="1"/>
      <x:c r="Y77" s="1"/>
      <x:c r="Z77" s="1"/>
      <x:c r="AA77" s="1"/>
      <x:c r="AB77" s="1"/>
      <x:c r="AC77" s="1"/>
      <x:c r="AD77" s="1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1"/>
      <x:c r="V78" s="1"/>
      <x:c r="W78" s="1"/>
      <x:c r="X78" s="1"/>
      <x:c r="Y78" s="1"/>
      <x:c r="Z78" s="1"/>
      <x:c r="AA78" s="1"/>
      <x:c r="AB78" s="1"/>
      <x:c r="AC78" s="1"/>
      <x:c r="AD78" s="1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1"/>
      <x:c r="V79" s="1"/>
      <x:c r="W79" s="1"/>
      <x:c r="X79" s="1"/>
      <x:c r="Y79" s="1"/>
      <x:c r="Z79" s="1"/>
      <x:c r="AA79" s="1"/>
      <x:c r="AB79" s="1"/>
      <x:c r="AC79" s="1"/>
      <x:c r="AD79" s="1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1"/>
      <x:c r="V80" s="1"/>
      <x:c r="W80" s="1"/>
      <x:c r="X80" s="1"/>
      <x:c r="Y80" s="1"/>
      <x:c r="Z80" s="1"/>
      <x:c r="AA80" s="1"/>
      <x:c r="AB80" s="1"/>
      <x:c r="AC80" s="1"/>
      <x:c r="AD80" s="1"/>
    </x:row>
    <x:row r="8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  <x:c r="R81" s="2"/>
      <x:c r="S81" s="2"/>
      <x:c r="T81" s="2"/>
      <x:c r="U81" s="1"/>
      <x:c r="V81" s="1"/>
      <x:c r="W81" s="1"/>
      <x:c r="X81" s="1"/>
      <x:c r="Y81" s="1"/>
      <x:c r="Z81" s="1"/>
      <x:c r="AA81" s="1"/>
      <x:c r="AB81" s="1"/>
      <x:c r="AC81" s="1"/>
      <x:c r="AD81" s="1"/>
    </x:row>
    <x:row r="82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  <x:c r="R82" s="2"/>
      <x:c r="S82" s="2"/>
      <x:c r="T82" s="2"/>
      <x:c r="U82" s="1"/>
      <x:c r="V82" s="1"/>
      <x:c r="W82" s="1"/>
      <x:c r="X82" s="1"/>
      <x:c r="Y82" s="1"/>
      <x:c r="Z82" s="1"/>
      <x:c r="AA82" s="1"/>
      <x:c r="AB82" s="1"/>
      <x:c r="AC82" s="1"/>
      <x:c r="AD82" s="1"/>
    </x:row>
    <x:row r="83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  <x:c r="R83" s="2"/>
      <x:c r="S83" s="2"/>
      <x:c r="T83" s="2"/>
      <x:c r="U83" s="1"/>
      <x:c r="V83" s="1"/>
      <x:c r="W83" s="1"/>
      <x:c r="X83" s="1"/>
      <x:c r="Y83" s="1"/>
      <x:c r="Z83" s="1"/>
      <x:c r="AA83" s="1"/>
      <x:c r="AB83" s="1"/>
      <x:c r="AC83" s="1"/>
      <x:c r="AD83" s="1"/>
    </x:row>
    <x:row r="84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  <x:c r="R84" s="2"/>
      <x:c r="S84" s="2"/>
      <x:c r="T84" s="2"/>
      <x:c r="U84" s="1"/>
      <x:c r="V84" s="1"/>
      <x:c r="W84" s="1"/>
      <x:c r="X84" s="1"/>
      <x:c r="Y84" s="1"/>
      <x:c r="Z84" s="1"/>
      <x:c r="AA84" s="1"/>
      <x:c r="AB84" s="1"/>
      <x:c r="AC84" s="1"/>
      <x:c r="AD84" s="1"/>
    </x:row>
    <x:row r="85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  <x:c r="R85" s="2"/>
      <x:c r="S85" s="2"/>
      <x:c r="T85" s="2"/>
      <x:c r="U85" s="1"/>
      <x:c r="V85" s="1"/>
      <x:c r="W85" s="1"/>
      <x:c r="X85" s="1"/>
      <x:c r="Y85" s="1"/>
      <x:c r="Z85" s="1"/>
      <x:c r="AA85" s="1"/>
      <x:c r="AB85" s="1"/>
      <x:c r="AC85" s="1"/>
      <x:c r="AD85" s="1"/>
    </x:row>
    <x:row r="86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  <x:c r="R86" s="2"/>
      <x:c r="S86" s="2"/>
      <x:c r="T86" s="2"/>
      <x:c r="U86" s="1"/>
      <x:c r="V86" s="1"/>
      <x:c r="W86" s="1"/>
      <x:c r="X86" s="1"/>
      <x:c r="Y86" s="1"/>
      <x:c r="Z86" s="1"/>
      <x:c r="AA86" s="1"/>
      <x:c r="AB86" s="1"/>
      <x:c r="AC86" s="1"/>
      <x:c r="AD86" s="1"/>
    </x:row>
    <x:row r="87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  <x:c r="R87" s="2"/>
      <x:c r="S87" s="2"/>
      <x:c r="T87" s="2"/>
      <x:c r="U87" s="1"/>
      <x:c r="V87" s="1"/>
      <x:c r="W87" s="1"/>
      <x:c r="X87" s="1"/>
      <x:c r="Y87" s="1"/>
      <x:c r="Z87" s="1"/>
      <x:c r="AA87" s="1"/>
      <x:c r="AB87" s="1"/>
      <x:c r="AC87" s="1"/>
      <x:c r="AD87" s="1"/>
    </x:row>
    <x:row r="88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  <x:c r="R88" s="2"/>
      <x:c r="S88" s="2"/>
      <x:c r="T88" s="2"/>
      <x:c r="U88" s="1"/>
      <x:c r="V88" s="1"/>
      <x:c r="W88" s="1"/>
      <x:c r="X88" s="1"/>
      <x:c r="Y88" s="1"/>
      <x:c r="Z88" s="1"/>
      <x:c r="AA88" s="1"/>
      <x:c r="AB88" s="1"/>
      <x:c r="AC88" s="1"/>
      <x:c r="AD88" s="1"/>
    </x:row>
    <x:row r="89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  <x:c r="R89" s="2"/>
      <x:c r="S89" s="2"/>
      <x:c r="T89" s="2"/>
      <x:c r="U89" s="1"/>
      <x:c r="V89" s="1"/>
      <x:c r="W89" s="1"/>
      <x:c r="X89" s="1"/>
      <x:c r="Y89" s="1"/>
      <x:c r="Z89" s="1"/>
      <x:c r="AA89" s="1"/>
      <x:c r="AB89" s="1"/>
      <x:c r="AC89" s="1"/>
      <x:c r="AD89" s="1"/>
    </x:row>
    <x:row r="90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  <x:c r="R90" s="2"/>
      <x:c r="S90" s="2"/>
      <x:c r="T90" s="2"/>
      <x:c r="U90" s="1"/>
      <x:c r="V90" s="1"/>
      <x:c r="W90" s="1"/>
      <x:c r="X90" s="1"/>
      <x:c r="Y90" s="1"/>
      <x:c r="Z90" s="1"/>
      <x:c r="AA90" s="1"/>
      <x:c r="AB90" s="1"/>
      <x:c r="AC90" s="1"/>
      <x:c r="AD90" s="1"/>
    </x:row>
    <x:row r="9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  <x:c r="R91" s="2"/>
      <x:c r="S91" s="2"/>
      <x:c r="T91" s="2"/>
      <x:c r="U91" s="1"/>
      <x:c r="V91" s="1"/>
      <x:c r="W91" s="1"/>
      <x:c r="X91" s="1"/>
      <x:c r="Y91" s="1"/>
      <x:c r="Z91" s="1"/>
      <x:c r="AA91" s="1"/>
      <x:c r="AB91" s="1"/>
      <x:c r="AC91" s="1"/>
      <x:c r="AD91" s="1"/>
    </x:row>
    <x:row r="92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  <x:c r="R92" s="2"/>
      <x:c r="S92" s="2"/>
      <x:c r="T92" s="2"/>
      <x:c r="U92" s="1"/>
      <x:c r="V92" s="1"/>
      <x:c r="W92" s="1"/>
      <x:c r="X92" s="1"/>
      <x:c r="Y92" s="1"/>
      <x:c r="Z92" s="1"/>
      <x:c r="AA92" s="1"/>
      <x:c r="AB92" s="1"/>
      <x:c r="AC92" s="1"/>
      <x:c r="AD92" s="1"/>
    </x:row>
    <x:row r="93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  <x:c r="R93" s="2"/>
      <x:c r="S93" s="2"/>
      <x:c r="T93" s="2"/>
      <x:c r="U93" s="1"/>
      <x:c r="V93" s="1"/>
      <x:c r="W93" s="1"/>
      <x:c r="X93" s="1"/>
      <x:c r="Y93" s="1"/>
      <x:c r="Z93" s="1"/>
      <x:c r="AA93" s="1"/>
      <x:c r="AB93" s="1"/>
      <x:c r="AC93" s="1"/>
      <x:c r="AD93" s="1"/>
    </x:row>
    <x:row r="94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  <x:c r="R94" s="2"/>
      <x:c r="S94" s="2"/>
      <x:c r="T94" s="2"/>
      <x:c r="U94" s="1"/>
      <x:c r="V94" s="1"/>
      <x:c r="W94" s="1"/>
      <x:c r="X94" s="1"/>
      <x:c r="Y94" s="1"/>
      <x:c r="Z94" s="1"/>
      <x:c r="AA94" s="1"/>
      <x:c r="AB94" s="1"/>
      <x:c r="AC94" s="1"/>
      <x:c r="AD94" s="1"/>
    </x:row>
    <x:row r="95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  <x:c r="R95" s="2"/>
      <x:c r="S95" s="2"/>
      <x:c r="T95" s="2"/>
      <x:c r="U95" s="1"/>
      <x:c r="V95" s="1"/>
      <x:c r="W95" s="1"/>
      <x:c r="X95" s="1"/>
      <x:c r="Y95" s="1"/>
      <x:c r="Z95" s="1"/>
      <x:c r="AA95" s="1"/>
      <x:c r="AB95" s="1"/>
      <x:c r="AC95" s="1"/>
      <x:c r="AD95" s="1"/>
    </x:row>
    <x:row r="96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  <x:c r="R96" s="2"/>
      <x:c r="S96" s="2"/>
      <x:c r="T96" s="2"/>
      <x:c r="U96" s="1"/>
      <x:c r="V96" s="1"/>
      <x:c r="W96" s="1"/>
      <x:c r="X96" s="1"/>
      <x:c r="Y96" s="1"/>
      <x:c r="Z96" s="1"/>
      <x:c r="AA96" s="1"/>
      <x:c r="AB96" s="1"/>
      <x:c r="AC96" s="1"/>
      <x:c r="AD96" s="1"/>
    </x:row>
    <x:row r="97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  <x:c r="R97" s="2"/>
      <x:c r="S97" s="2"/>
      <x:c r="T97" s="2"/>
      <x:c r="U97" s="1"/>
      <x:c r="V97" s="1"/>
      <x:c r="W97" s="1"/>
      <x:c r="X97" s="1"/>
      <x:c r="Y97" s="1"/>
      <x:c r="Z97" s="1"/>
      <x:c r="AA97" s="1"/>
      <x:c r="AB97" s="1"/>
      <x:c r="AC97" s="1"/>
      <x:c r="AD97" s="1"/>
    </x:row>
    <x:row r="98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  <x:c r="R98" s="2"/>
      <x:c r="S98" s="2"/>
      <x:c r="T98" s="2"/>
      <x:c r="U98" s="1"/>
      <x:c r="V98" s="1"/>
      <x:c r="W98" s="1"/>
      <x:c r="X98" s="1"/>
      <x:c r="Y98" s="1"/>
      <x:c r="Z98" s="1"/>
      <x:c r="AA98" s="1"/>
      <x:c r="AB98" s="1"/>
      <x:c r="AC98" s="1"/>
      <x:c r="AD98" s="1"/>
    </x:row>
    <x:row r="99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  <x:c r="R99" s="2"/>
      <x:c r="S99" s="2"/>
      <x:c r="T99" s="2"/>
      <x:c r="U99" s="1"/>
      <x:c r="V99" s="1"/>
      <x:c r="W99" s="1"/>
      <x:c r="X99" s="1"/>
      <x:c r="Y99" s="1"/>
      <x:c r="Z99" s="1"/>
      <x:c r="AA99" s="1"/>
      <x:c r="AB99" s="1"/>
      <x:c r="AC99" s="1"/>
      <x:c r="AD99" s="1"/>
    </x:row>
    <x:row r="100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  <x:c r="R100" s="2"/>
      <x:c r="S100" s="2"/>
      <x:c r="T100" s="2"/>
      <x:c r="U100" s="1"/>
      <x:c r="V100" s="1"/>
      <x:c r="W100" s="1"/>
      <x:c r="X100" s="1"/>
      <x:c r="Y100" s="1"/>
      <x:c r="Z100" s="1"/>
      <x:c r="AA100" s="1"/>
      <x:c r="AB100" s="1"/>
      <x:c r="AC100" s="1"/>
      <x:c r="AD100" s="1"/>
    </x:row>
    <x:row r="10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  <x:c r="R101" s="2"/>
      <x:c r="S101" s="2"/>
      <x:c r="T101" s="2"/>
      <x:c r="U101" s="1"/>
      <x:c r="V101" s="1"/>
      <x:c r="W101" s="1"/>
      <x:c r="X101" s="1"/>
      <x:c r="Y101" s="1"/>
      <x:c r="Z101" s="1"/>
      <x:c r="AA101" s="1"/>
      <x:c r="AB101" s="1"/>
      <x:c r="AC101" s="1"/>
      <x:c r="AD101" s="1"/>
    </x:row>
    <x:row r="102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  <x:c r="R102" s="2"/>
      <x:c r="S102" s="2"/>
      <x:c r="T102" s="2"/>
      <x:c r="U102" s="1"/>
      <x:c r="V102" s="1"/>
      <x:c r="W102" s="1"/>
      <x:c r="X102" s="1"/>
      <x:c r="Y102" s="1"/>
      <x:c r="Z102" s="1"/>
      <x:c r="AA102" s="1"/>
      <x:c r="AB102" s="1"/>
      <x:c r="AC102" s="1"/>
      <x:c r="AD102" s="1"/>
    </x:row>
    <x:row r="103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  <x:c r="R103" s="2"/>
      <x:c r="S103" s="2"/>
      <x:c r="T103" s="2"/>
      <x:c r="U103" s="1"/>
      <x:c r="V103" s="1"/>
      <x:c r="W103" s="1"/>
      <x:c r="X103" s="1"/>
      <x:c r="Y103" s="1"/>
      <x:c r="Z103" s="1"/>
      <x:c r="AA103" s="1"/>
      <x:c r="AB103" s="1"/>
      <x:c r="AC103" s="1"/>
      <x:c r="AD103" s="1"/>
    </x:row>
    <x:row r="104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  <x:c r="R104" s="2"/>
      <x:c r="S104" s="2"/>
      <x:c r="T104" s="2"/>
      <x:c r="U104" s="1"/>
      <x:c r="V104" s="1"/>
      <x:c r="W104" s="1"/>
      <x:c r="X104" s="1"/>
      <x:c r="Y104" s="1"/>
      <x:c r="Z104" s="1"/>
      <x:c r="AA104" s="1"/>
      <x:c r="AB104" s="1"/>
      <x:c r="AC104" s="1"/>
      <x:c r="AD104" s="1"/>
    </x:row>
    <x:row r="105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  <x:c r="R105" s="2"/>
      <x:c r="S105" s="2"/>
      <x:c r="T105" s="2"/>
      <x:c r="U105" s="1"/>
      <x:c r="V105" s="1"/>
      <x:c r="W105" s="1"/>
      <x:c r="X105" s="1"/>
      <x:c r="Y105" s="1"/>
      <x:c r="Z105" s="1"/>
      <x:c r="AA105" s="1"/>
      <x:c r="AB105" s="1"/>
      <x:c r="AC105" s="1"/>
      <x:c r="AD105" s="1"/>
    </x:row>
    <x:row r="106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  <x:c r="R106" s="2"/>
      <x:c r="S106" s="2"/>
      <x:c r="T106" s="2"/>
      <x:c r="U106" s="1"/>
      <x:c r="V106" s="1"/>
      <x:c r="W106" s="1"/>
      <x:c r="X106" s="1"/>
      <x:c r="Y106" s="1"/>
      <x:c r="Z106" s="1"/>
      <x:c r="AA106" s="1"/>
      <x:c r="AB106" s="1"/>
      <x:c r="AC106" s="1"/>
      <x:c r="AD106" s="1"/>
    </x:row>
    <x:row r="107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  <x:c r="R107" s="2"/>
      <x:c r="S107" s="2"/>
      <x:c r="T107" s="2"/>
      <x:c r="U107" s="1"/>
      <x:c r="V107" s="1"/>
      <x:c r="W107" s="1"/>
      <x:c r="X107" s="1"/>
      <x:c r="Y107" s="1"/>
      <x:c r="Z107" s="1"/>
      <x:c r="AA107" s="1"/>
      <x:c r="AB107" s="1"/>
      <x:c r="AC107" s="1"/>
      <x:c r="AD107" s="1"/>
    </x:row>
    <x:row r="108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  <x:c r="R108" s="2"/>
      <x:c r="S108" s="2"/>
      <x:c r="T108" s="2"/>
      <x:c r="U108" s="1"/>
      <x:c r="V108" s="1"/>
      <x:c r="W108" s="1"/>
      <x:c r="X108" s="1"/>
      <x:c r="Y108" s="1"/>
      <x:c r="Z108" s="1"/>
      <x:c r="AA108" s="1"/>
      <x:c r="AB108" s="1"/>
      <x:c r="AC108" s="1"/>
      <x:c r="AD108" s="1"/>
    </x:row>
    <x:row r="109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  <x:c r="R109" s="2"/>
      <x:c r="S109" s="2"/>
      <x:c r="T109" s="2"/>
      <x:c r="U109" s="1"/>
      <x:c r="V109" s="1"/>
      <x:c r="W109" s="1"/>
      <x:c r="X109" s="1"/>
      <x:c r="Y109" s="1"/>
      <x:c r="Z109" s="1"/>
      <x:c r="AA109" s="1"/>
      <x:c r="AB109" s="1"/>
      <x:c r="AC109" s="1"/>
      <x:c r="AD109" s="1"/>
    </x:row>
    <x:row r="110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  <x:c r="R110" s="2"/>
      <x:c r="S110" s="2"/>
      <x:c r="T110" s="2"/>
      <x:c r="U110" s="1"/>
      <x:c r="V110" s="1"/>
      <x:c r="W110" s="1"/>
      <x:c r="X110" s="1"/>
      <x:c r="Y110" s="1"/>
      <x:c r="Z110" s="1"/>
      <x:c r="AA110" s="1"/>
      <x:c r="AB110" s="1"/>
      <x:c r="AC110" s="1"/>
      <x:c r="AD110" s="1"/>
    </x:row>
    <x:row r="11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  <x:c r="R111" s="2"/>
      <x:c r="S111" s="2"/>
      <x:c r="T111" s="2"/>
      <x:c r="U111" s="1"/>
      <x:c r="V111" s="1"/>
      <x:c r="W111" s="1"/>
      <x:c r="X111" s="1"/>
      <x:c r="Y111" s="1"/>
      <x:c r="Z111" s="1"/>
      <x:c r="AA111" s="1"/>
      <x:c r="AB111" s="1"/>
      <x:c r="AC111" s="1"/>
      <x:c r="AD111" s="1"/>
    </x:row>
    <x:row r="112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  <x:c r="R112" s="2"/>
      <x:c r="S112" s="2"/>
      <x:c r="T112" s="2"/>
      <x:c r="U112" s="1"/>
      <x:c r="V112" s="1"/>
      <x:c r="W112" s="1"/>
      <x:c r="X112" s="1"/>
      <x:c r="Y112" s="1"/>
      <x:c r="Z112" s="1"/>
      <x:c r="AA112" s="1"/>
      <x:c r="AB112" s="1"/>
      <x:c r="AC112" s="1"/>
      <x:c r="AD112" s="1"/>
    </x:row>
    <x:row r="113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  <x:c r="R113" s="2"/>
      <x:c r="S113" s="2"/>
      <x:c r="T113" s="2"/>
      <x:c r="U113" s="1"/>
      <x:c r="V113" s="1"/>
      <x:c r="W113" s="1"/>
      <x:c r="X113" s="1"/>
      <x:c r="Y113" s="1"/>
      <x:c r="Z113" s="1"/>
      <x:c r="AA113" s="1"/>
      <x:c r="AB113" s="1"/>
      <x:c r="AC113" s="1"/>
      <x:c r="AD113" s="1"/>
    </x:row>
    <x:row r="114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  <x:c r="R114" s="2"/>
      <x:c r="S114" s="2"/>
      <x:c r="T114" s="2"/>
      <x:c r="U114" s="1"/>
      <x:c r="V114" s="1"/>
      <x:c r="W114" s="1"/>
      <x:c r="X114" s="1"/>
      <x:c r="Y114" s="1"/>
      <x:c r="Z114" s="1"/>
      <x:c r="AA114" s="1"/>
      <x:c r="AB114" s="1"/>
      <x:c r="AC114" s="1"/>
      <x:c r="AD114" s="1"/>
    </x:row>
    <x:row r="115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  <x:c r="R115" s="2"/>
      <x:c r="S115" s="2"/>
      <x:c r="T115" s="2"/>
      <x:c r="U115" s="1"/>
      <x:c r="V115" s="1"/>
      <x:c r="W115" s="1"/>
      <x:c r="X115" s="1"/>
      <x:c r="Y115" s="1"/>
      <x:c r="Z115" s="1"/>
      <x:c r="AA115" s="1"/>
      <x:c r="AB115" s="1"/>
      <x:c r="AC115" s="1"/>
      <x:c r="AD115" s="1"/>
    </x:row>
    <x:row r="116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  <x:c r="R116" s="2"/>
      <x:c r="S116" s="2"/>
      <x:c r="T116" s="2"/>
      <x:c r="U116" s="1"/>
      <x:c r="V116" s="1"/>
      <x:c r="W116" s="1"/>
      <x:c r="X116" s="1"/>
      <x:c r="Y116" s="1"/>
      <x:c r="Z116" s="1"/>
      <x:c r="AA116" s="1"/>
      <x:c r="AB116" s="1"/>
      <x:c r="AC116" s="1"/>
      <x:c r="AD116" s="1"/>
    </x:row>
    <x:row r="117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  <x:c r="R117" s="2"/>
      <x:c r="S117" s="2"/>
      <x:c r="T117" s="2"/>
      <x:c r="U117" s="1"/>
      <x:c r="V117" s="1"/>
      <x:c r="W117" s="1"/>
      <x:c r="X117" s="1"/>
      <x:c r="Y117" s="1"/>
      <x:c r="Z117" s="1"/>
      <x:c r="AA117" s="1"/>
      <x:c r="AB117" s="1"/>
      <x:c r="AC117" s="1"/>
      <x:c r="AD117" s="1"/>
    </x:row>
    <x:row r="118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  <x:c r="R118" s="2"/>
      <x:c r="S118" s="2"/>
      <x:c r="T118" s="2"/>
      <x:c r="U118" s="1"/>
      <x:c r="V118" s="1"/>
      <x:c r="W118" s="1"/>
      <x:c r="X118" s="1"/>
      <x:c r="Y118" s="1"/>
      <x:c r="Z118" s="1"/>
      <x:c r="AA118" s="1"/>
      <x:c r="AB118" s="1"/>
      <x:c r="AC118" s="1"/>
      <x:c r="AD118" s="1"/>
    </x:row>
    <x:row r="119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  <x:c r="R119" s="2"/>
      <x:c r="S119" s="2"/>
      <x:c r="T119" s="2"/>
      <x:c r="U119" s="1"/>
      <x:c r="V119" s="1"/>
      <x:c r="W119" s="1"/>
      <x:c r="X119" s="1"/>
      <x:c r="Y119" s="1"/>
      <x:c r="Z119" s="1"/>
      <x:c r="AA119" s="1"/>
      <x:c r="AB119" s="1"/>
      <x:c r="AC119" s="1"/>
      <x:c r="AD119" s="1"/>
    </x:row>
    <x:row r="120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  <x:c r="R120" s="2"/>
      <x:c r="S120" s="2"/>
      <x:c r="T120" s="2"/>
      <x:c r="U120" s="1"/>
      <x:c r="V120" s="1"/>
      <x:c r="W120" s="1"/>
      <x:c r="X120" s="1"/>
      <x:c r="Y120" s="1"/>
      <x:c r="Z120" s="1"/>
      <x:c r="AA120" s="1"/>
      <x:c r="AB120" s="1"/>
      <x:c r="AC120" s="1"/>
      <x:c r="AD120" s="1"/>
    </x:row>
  </x:sheetData>
  <x:mergeCells>
    <x:mergeCell ref="A2:B2"/>
    <x:mergeCell ref="C2:D2"/>
    <x:mergeCell ref="E2:F2"/>
    <x:mergeCell ref="G2:H2"/>
    <x:mergeCell ref="I2:J2"/>
    <x:mergeCell ref="K2:L2"/>
    <x:mergeCell ref="M2:N2"/>
    <x:mergeCell ref="O2:Q2"/>
    <x:mergeCell ref="R2:T2"/>
    <x:mergeCell ref="A4:T4"/>
    <x:mergeCell ref="A6:T6"/>
    <x:mergeCell ref="A7:T7"/>
    <x:mergeCell ref="A10:C10"/>
    <x:mergeCell ref="A11:C13"/>
    <x:mergeCell ref="E10:G10"/>
    <x:mergeCell ref="E11:G13"/>
    <x:mergeCell ref="I10:K10"/>
    <x:mergeCell ref="I11:K13"/>
    <x:mergeCell ref="M10:O10"/>
    <x:mergeCell ref="M11:O13"/>
    <x:mergeCell ref="Q10:R10"/>
    <x:mergeCell ref="Q11:R13"/>
    <x:mergeCell ref="S10:T10"/>
    <x:mergeCell ref="S11:T13"/>
    <x:mergeCell ref="A16:F16"/>
    <x:mergeCell ref="H16:J16"/>
    <x:mergeCell ref="L16:N16"/>
    <x:mergeCell ref="P16:T16"/>
  </x:mergeCells>
  <x:pageMargins left="0.7" right="0.7" top="0.75" bottom="0.75" header="0.3" footer="0.3"/>
  <x:drawing xmlns:r="http://schemas.openxmlformats.org/officeDocument/2006/relationships" r:id="Rf788a057a43d41ea"/>
</x:worksheet>
</file>

<file path=xl/worksheets/sheet9.xml><?xml version="1.0" encoding="utf-8"?>
<x:worksheet xmlns:x="http://schemas.openxmlformats.org/spreadsheetml/2006/main">
  <x:sheetViews>
    <x:sheetView showGridLines="0" workbookViewId="0" rightToLeft="1"/>
  </x:sheetViews>
  <x:sheetFormatPr defaultRowHeight="15"/>
  <x:cols>
    <x:col min="1" max="1" width="37" hidden="0" customWidth="1"/>
    <x:col min="2" max="2" width="13" hidden="0" customWidth="1"/>
    <x:col min="3" max="3" width="13" hidden="0" customWidth="1"/>
    <x:col min="4" max="4" width="15" hidden="0" customWidth="1"/>
    <x:col min="5" max="5" width="72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1"/>
      <x:c r="V1" s="1"/>
      <x:c r="W1" s="1"/>
      <x:c r="X1" s="1"/>
      <x:c r="Y1" s="1"/>
      <x:c r="Z1" s="1"/>
      <x:c r="AA1" s="1"/>
      <x:c r="AB1" s="1"/>
      <x:c r="AC1" s="1"/>
      <x:c r="AD1" s="1"/>
    </x:row>
    <x:row r="2" ht="24" customHeight="1">
      <x:c r="A2" s="10" t="str">
        <x:v>الرئيسية</x:v>
      </x:c>
      <x:c r="B2" s="10" t="str">
        <x:v>الرئيسية</x:v>
      </x:c>
      <x:c r="C2" s="10" t="str">
        <x:v>الإعداد</x:v>
      </x:c>
      <x:c r="D2" s="10" t="str">
        <x:v>الإعداد</x:v>
      </x:c>
      <x:c r="E2" s="10" t="str">
        <x:v>المرشحون</x:v>
      </x:c>
      <x:c r="F2" s="10" t="str">
        <x:v>المرشحون</x:v>
      </x:c>
      <x:c r="G2" s="10" t="str">
        <x:v>المقابلات</x:v>
      </x:c>
      <x:c r="H2" s="10" t="str">
        <x:v>المقابلات</x:v>
      </x:c>
      <x:c r="I2" s="10" t="str">
        <x:v>التقييمات</x:v>
      </x:c>
      <x:c r="J2" s="10" t="str">
        <x:v>التقييمات</x:v>
      </x:c>
      <x:c r="K2" s="10" t="str">
        <x:v>العروض</x:v>
      </x:c>
      <x:c r="L2" s="10" t="str">
        <x:v>العروض</x:v>
      </x:c>
      <x:c r="M2" s="10" t="str">
        <x:v>مسار التوظيف</x:v>
      </x:c>
      <x:c r="N2" s="10" t="str">
        <x:v>مسار التوظيف</x:v>
      </x:c>
      <x:c r="O2" s="10" t="str">
        <x:v>لوحة التحكم</x:v>
      </x:c>
      <x:c r="P2" s="10" t="str">
        <x:v>لوحة التحكم</x:v>
      </x:c>
      <x:c r="Q2" s="10" t="str">
        <x:v>لوحة التحكم</x:v>
      </x:c>
      <x:c r="R2" s="6" t="str">
        <x:v>التدقيق</x:v>
      </x:c>
      <x:c r="S2" s="6" t="str">
        <x:v>التدقيق</x:v>
      </x:c>
      <x:c r="T2" s="6" t="str">
        <x:v>التدقيق</x:v>
      </x:c>
      <x:c r="U2" s="1"/>
      <x:c r="V2" s="1"/>
      <x:c r="W2" s="1"/>
      <x:c r="X2" s="1"/>
      <x:c r="Y2" s="1"/>
      <x:c r="Z2" s="1"/>
      <x:c r="AA2" s="1"/>
      <x:c r="AB2" s="1"/>
      <x:c r="AC2" s="1"/>
      <x:c r="AD2" s="1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1"/>
      <x:c r="V3" s="1"/>
      <x:c r="W3" s="1"/>
      <x:c r="X3" s="1"/>
      <x:c r="Y3" s="1"/>
      <x:c r="Z3" s="1"/>
      <x:c r="AA3" s="1"/>
      <x:c r="AB3" s="1"/>
      <x:c r="AC3" s="1"/>
      <x:c r="AD3" s="1"/>
    </x:row>
    <x:row r="4" ht="20" customHeight="1">
      <x:c r="A4" s="11" t="str">
        <x:v>ضبط الجودة</x:v>
      </x:c>
      <x:c r="B4" s="11" t="str">
        <x:v>ضبط الجودة</x:v>
      </x:c>
      <x:c r="C4" s="11" t="str">
        <x:v>ضبط الجودة</x:v>
      </x:c>
      <x:c r="D4" s="11" t="str">
        <x:v>ضبط الجودة</x:v>
      </x:c>
      <x:c r="E4" s="11" t="str">
        <x:v>ضبط الجودة</x:v>
      </x:c>
      <x:c r="F4" s="11" t="str">
        <x:v>ضبط الجودة</x:v>
      </x:c>
      <x:c r="G4" s="11" t="str">
        <x:v>ضبط الجودة</x:v>
      </x:c>
      <x:c r="H4" s="11" t="str">
        <x:v>ضبط الجودة</x:v>
      </x:c>
      <x:c r="I4" s="11" t="str">
        <x:v>ضبط الجودة</x:v>
      </x:c>
      <x:c r="J4" s="11" t="str">
        <x:v>ضبط الجودة</x:v>
      </x:c>
      <x:c r="K4" s="11" t="str">
        <x:v>ضبط الجودة</x:v>
      </x:c>
      <x:c r="L4" s="11" t="str">
        <x:v>ضبط الجودة</x:v>
      </x:c>
      <x:c r="M4" s="11" t="str">
        <x:v>ضبط الجودة</x:v>
      </x:c>
      <x:c r="N4" s="11" t="str">
        <x:v>ضبط الجودة</x:v>
      </x:c>
      <x:c r="O4" s="11" t="str">
        <x:v>ضبط الجودة</x:v>
      </x:c>
      <x:c r="P4" s="11" t="str">
        <x:v>ضبط الجودة</x:v>
      </x:c>
      <x:c r="Q4" s="11" t="str">
        <x:v>ضبط الجودة</x:v>
      </x:c>
      <x:c r="R4" s="11" t="str">
        <x:v>ضبط الجودة</x:v>
      </x:c>
      <x:c r="S4" s="11" t="str">
        <x:v>ضبط الجودة</x:v>
      </x:c>
      <x:c r="T4" s="11" t="str">
        <x:v>ضبط الجودة</x:v>
      </x:c>
      <x:c r="U4" s="1"/>
      <x:c r="V4" s="1"/>
      <x:c r="W4" s="1"/>
      <x:c r="X4" s="1"/>
      <x:c r="Y4" s="1"/>
      <x:c r="Z4" s="1"/>
      <x:c r="AA4" s="1"/>
      <x:c r="AB4" s="1"/>
      <x:c r="AC4" s="1"/>
      <x:c r="AD4" s="1"/>
    </x:row>
    <x:row r="5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1"/>
      <x:c r="V5" s="1"/>
      <x:c r="W5" s="1"/>
      <x:c r="X5" s="1"/>
      <x:c r="Y5" s="1"/>
      <x:c r="Z5" s="1"/>
      <x:c r="AA5" s="1"/>
      <x:c r="AB5" s="1"/>
      <x:c r="AC5" s="1"/>
      <x:c r="AD5" s="1"/>
    </x:row>
    <x:row r="6" ht="28" customHeight="1">
      <x:c r="A6" s="16" t="str">
        <x:v>تدقيق المصنف</x:v>
      </x:c>
      <x:c r="B6" s="16" t="str">
        <x:v>تدقيق المصنف</x:v>
      </x:c>
      <x:c r="C6" s="16" t="str">
        <x:v>تدقيق المصنف</x:v>
      </x:c>
      <x:c r="D6" s="16" t="str">
        <x:v>تدقيق المصنف</x:v>
      </x:c>
      <x:c r="E6" s="16" t="str">
        <x:v>تدقيق المصنف</x:v>
      </x:c>
      <x:c r="F6" s="16" t="str">
        <x:v>تدقيق المصنف</x:v>
      </x:c>
      <x:c r="G6" s="16" t="str">
        <x:v>تدقيق المصنف</x:v>
      </x:c>
      <x:c r="H6" s="16" t="str">
        <x:v>تدقيق المصنف</x:v>
      </x:c>
      <x:c r="I6" s="16" t="str">
        <x:v>تدقيق المصنف</x:v>
      </x:c>
      <x:c r="J6" s="16" t="str">
        <x:v>تدقيق المصنف</x:v>
      </x:c>
      <x:c r="K6" s="16" t="str">
        <x:v>تدقيق المصنف</x:v>
      </x:c>
      <x:c r="L6" s="16" t="str">
        <x:v>تدقيق المصنف</x:v>
      </x:c>
      <x:c r="M6" s="16" t="str">
        <x:v>تدقيق المصنف</x:v>
      </x:c>
      <x:c r="N6" s="16" t="str">
        <x:v>تدقيق المصنف</x:v>
      </x:c>
      <x:c r="O6" s="16" t="str">
        <x:v>تدقيق المصنف</x:v>
      </x:c>
      <x:c r="P6" s="16" t="str">
        <x:v>تدقيق المصنف</x:v>
      </x:c>
      <x:c r="Q6" s="16" t="str">
        <x:v>تدقيق المصنف</x:v>
      </x:c>
      <x:c r="R6" s="16" t="str">
        <x:v>تدقيق المصنف</x:v>
      </x:c>
      <x:c r="S6" s="16" t="str">
        <x:v>تدقيق المصنف</x:v>
      </x:c>
      <x:c r="T6" s="16" t="str">
        <x:v>تدقيق المصنف</x:v>
      </x:c>
      <x:c r="U6" s="1"/>
      <x:c r="V6" s="1"/>
      <x:c r="W6" s="1"/>
      <x:c r="X6" s="1"/>
      <x:c r="Y6" s="1"/>
      <x:c r="Z6" s="1"/>
      <x:c r="AA6" s="1"/>
      <x:c r="AB6" s="1"/>
      <x:c r="AC6" s="1"/>
      <x:c r="AD6" s="1"/>
    </x:row>
    <x:row r="7" ht="22" customHeight="1">
      <x:c r="A7" s="18" t="str">
        <x:v>تحقق من المعرفات والروابط والتواريخ والحقول والدرجات وسلامة المصنف.</x:v>
      </x:c>
      <x:c r="B7" s="18" t="str">
        <x:v>تحقق من المعرفات والروابط والتواريخ والحقول والدرجات وسلامة المصنف.</x:v>
      </x:c>
      <x:c r="C7" s="18" t="str">
        <x:v>تحقق من المعرفات والروابط والتواريخ والحقول والدرجات وسلامة المصنف.</x:v>
      </x:c>
      <x:c r="D7" s="18" t="str">
        <x:v>تحقق من المعرفات والروابط والتواريخ والحقول والدرجات وسلامة المصنف.</x:v>
      </x:c>
      <x:c r="E7" s="18" t="str">
        <x:v>تحقق من المعرفات والروابط والتواريخ والحقول والدرجات وسلامة المصنف.</x:v>
      </x:c>
      <x:c r="F7" s="18" t="str">
        <x:v>تحقق من المعرفات والروابط والتواريخ والحقول والدرجات وسلامة المصنف.</x:v>
      </x:c>
      <x:c r="G7" s="18" t="str">
        <x:v>تحقق من المعرفات والروابط والتواريخ والحقول والدرجات وسلامة المصنف.</x:v>
      </x:c>
      <x:c r="H7" s="18" t="str">
        <x:v>تحقق من المعرفات والروابط والتواريخ والحقول والدرجات وسلامة المصنف.</x:v>
      </x:c>
      <x:c r="I7" s="18" t="str">
        <x:v>تحقق من المعرفات والروابط والتواريخ والحقول والدرجات وسلامة المصنف.</x:v>
      </x:c>
      <x:c r="J7" s="18" t="str">
        <x:v>تحقق من المعرفات والروابط والتواريخ والحقول والدرجات وسلامة المصنف.</x:v>
      </x:c>
      <x:c r="K7" s="18" t="str">
        <x:v>تحقق من المعرفات والروابط والتواريخ والحقول والدرجات وسلامة المصنف.</x:v>
      </x:c>
      <x:c r="L7" s="18" t="str">
        <x:v>تحقق من المعرفات والروابط والتواريخ والحقول والدرجات وسلامة المصنف.</x:v>
      </x:c>
      <x:c r="M7" s="18" t="str">
        <x:v>تحقق من المعرفات والروابط والتواريخ والحقول والدرجات وسلامة المصنف.</x:v>
      </x:c>
      <x:c r="N7" s="18" t="str">
        <x:v>تحقق من المعرفات والروابط والتواريخ والحقول والدرجات وسلامة المصنف.</x:v>
      </x:c>
      <x:c r="O7" s="18" t="str">
        <x:v>تحقق من المعرفات والروابط والتواريخ والحقول والدرجات وسلامة المصنف.</x:v>
      </x:c>
      <x:c r="P7" s="18" t="str">
        <x:v>تحقق من المعرفات والروابط والتواريخ والحقول والدرجات وسلامة المصنف.</x:v>
      </x:c>
      <x:c r="Q7" s="18" t="str">
        <x:v>تحقق من المعرفات والروابط والتواريخ والحقول والدرجات وسلامة المصنف.</x:v>
      </x:c>
      <x:c r="R7" s="18" t="str">
        <x:v>تحقق من المعرفات والروابط والتواريخ والحقول والدرجات وسلامة المصنف.</x:v>
      </x:c>
      <x:c r="S7" s="18" t="str">
        <x:v>تحقق من المعرفات والروابط والتواريخ والحقول والدرجات وسلامة المصنف.</x:v>
      </x:c>
      <x:c r="T7" s="18" t="str">
        <x:v>تحقق من المعرفات والروابط والتواريخ والحقول والدرجات وسلامة المصنف.</x:v>
      </x:c>
      <x:c r="U7" s="1"/>
      <x:c r="V7" s="1"/>
      <x:c r="W7" s="1"/>
      <x:c r="X7" s="1"/>
      <x:c r="Y7" s="1"/>
      <x:c r="Z7" s="1"/>
      <x:c r="AA7" s="1"/>
      <x:c r="AB7" s="1"/>
      <x:c r="AC7" s="1"/>
      <x:c r="AD7" s="1"/>
    </x:row>
    <x:row r="8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1"/>
      <x:c r="V8" s="1"/>
      <x:c r="W8" s="1"/>
      <x:c r="X8" s="1"/>
      <x:c r="Y8" s="1"/>
      <x:c r="Z8" s="1"/>
      <x:c r="AA8" s="1"/>
      <x:c r="AB8" s="1"/>
      <x:c r="AC8" s="1"/>
      <x:c r="AD8" s="1"/>
    </x:row>
    <x:row r="9">
      <x:c r="A9" s="27" t="str">
        <x:v>فحوصات التحكم</x:v>
      </x:c>
      <x:c r="B9" s="28" t="str">
        <x:v>فحوصات التحكم</x:v>
      </x:c>
      <x:c r="C9" s="28" t="str">
        <x:v>فحوصات التحكم</x:v>
      </x:c>
      <x:c r="D9" s="28" t="str">
        <x:v>فحوصات التحكم</x:v>
      </x:c>
      <x:c r="E9" s="29" t="str">
        <x:v>فحوصات التحكم</x:v>
      </x:c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1"/>
      <x:c r="V9" s="1"/>
      <x:c r="W9" s="1"/>
      <x:c r="X9" s="1"/>
      <x:c r="Y9" s="1"/>
      <x:c r="Z9" s="1"/>
      <x:c r="AA9" s="1"/>
      <x:c r="AB9" s="1"/>
      <x:c r="AC9" s="1"/>
      <x:c r="AD9" s="1"/>
    </x:row>
    <x:row r="10">
      <x:c r="A10" s="49" t="str">
        <x:v>الفحص</x:v>
      </x:c>
      <x:c r="B10" s="50" t="str">
        <x:v>المتوقع</x:v>
      </x:c>
      <x:c r="C10" s="50" t="str">
        <x:v>المرصود</x:v>
      </x:c>
      <x:c r="D10" s="50" t="str">
        <x:v>النتيجة</x:v>
      </x:c>
      <x:c r="E10" s="51" t="str">
        <x:v>أهمية الفحص</x:v>
      </x:c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1"/>
      <x:c r="V10" s="1"/>
      <x:c r="W10" s="1"/>
      <x:c r="X10" s="1"/>
      <x:c r="Y10" s="1"/>
      <x:c r="Z10" s="1"/>
      <x:c r="AA10" s="1"/>
      <x:c r="AB10" s="1"/>
      <x:c r="AC10" s="1"/>
      <x:c r="AD10" s="1"/>
    </x:row>
    <x:row r="11">
      <x:c r="A11" s="95" t="str">
        <x:v>معرفات مرشحين مكررة</x:v>
      </x:c>
      <x:c r="B11" s="95" t="n">
        <x:v>0</x:v>
      </x:c>
      <x:c r="C11" s="95" t="n">
        <x:f>SUMPRODUCT(--('المرشحون'!$A$11:$A$60&lt;&gt;""),--(COUNTIF('المرشحون'!$A$11:$A$60,'المرشحون'!$A$11:$A$60)&gt;1))/2</x:f>
        <x:v>0</x:v>
      </x:c>
      <x:c r="D11" s="95" t="str">
        <x:f>IF(ABS(C11-B11)&lt;0.0001,"سليم","مراجعة")</x:f>
        <x:v>سليم</x:v>
      </x:c>
      <x:c r="E11" s="95" t="str">
        <x:v>تحافظ المعرفات الثابتة على ترابط المقابلات والتقييمات والعروض.</x:v>
      </x:c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1"/>
      <x:c r="V11" s="1"/>
      <x:c r="W11" s="1"/>
      <x:c r="X11" s="1"/>
      <x:c r="Y11" s="1"/>
      <x:c r="Z11" s="1"/>
      <x:c r="AA11" s="1"/>
      <x:c r="AB11" s="1"/>
      <x:c r="AC11" s="1"/>
      <x:c r="AD11" s="1"/>
    </x:row>
    <x:row r="12">
      <x:c r="A12" s="95" t="str">
        <x:v>مرشحون ببيانات مطلوبة ناقصة</x:v>
      </x:c>
      <x:c r="B12" s="95" t="n">
        <x:v>0</x:v>
      </x:c>
      <x:c r="C12" s="95" t="n">
        <x:f>COUNTIF('المرشحون'!$Q$11:$Q$60,"خطأ")</x:f>
        <x:v>0</x:v>
      </x:c>
      <x:c r="D12" s="95" t="str">
        <x:f>IF(ABS(C12-B12)&lt;0.0001,"سليم","مراجعة")</x:f>
        <x:v>سليم</x:v>
      </x:c>
      <x:c r="E12" s="95" t="str">
        <x:v>يحتاج كل مرشح إلى اسم ووظيفة وتاريخ ومرحلة ومسؤول وبريد صالح.</x:v>
      </x:c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1"/>
      <x:c r="V12" s="1"/>
      <x:c r="W12" s="1"/>
      <x:c r="X12" s="1"/>
      <x:c r="Y12" s="1"/>
      <x:c r="Z12" s="1"/>
      <x:c r="AA12" s="1"/>
      <x:c r="AB12" s="1"/>
      <x:c r="AC12" s="1"/>
      <x:c r="AD12" s="1"/>
    </x:row>
    <x:row r="13">
      <x:c r="A13" s="95" t="str">
        <x:v>مرشحون مرتبطون بوظيفة غير معروفة</x:v>
      </x:c>
      <x:c r="B13" s="95" t="n">
        <x:v>0</x:v>
      </x:c>
      <x:c r="C13" s="95" t="n">
        <x:f>COUNTIFS('المرشحون'!$A$11:$A$60,"&lt;&gt;",'المرشحون'!$C$11:$C$60,"&lt;&gt;",'المرشحون'!$C$11:$C$60,"&lt;&gt;منسق عمليات",'المرشحون'!$C$11:$C$60,"&lt;&gt;تنفيذي مبيعات",'المرشحون'!$C$11:$C$60,"&lt;&gt;محلل مالي",'المرشحون'!$C$11:$C$60,"&lt;&gt;أخصائي تسويق",'المرشحون'!$C$11:$C$60,"&lt;&gt;مسؤول نجاح العملاء")</x:f>
        <x:v>0</x:v>
      </x:c>
      <x:c r="D13" s="95" t="str">
        <x:f>IF(ABS(C13-B13)&lt;0.0001,"سليم","مراجعة")</x:f>
        <x:v>سليم</x:v>
      </x:c>
      <x:c r="E13" s="95" t="str">
        <x:v>يجب استخدام وظيفة من خطة التوظيف المعتمدة.</x:v>
      </x:c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1"/>
      <x:c r="V13" s="1"/>
      <x:c r="W13" s="1"/>
      <x:c r="X13" s="1"/>
      <x:c r="Y13" s="1"/>
      <x:c r="Z13" s="1"/>
      <x:c r="AA13" s="1"/>
      <x:c r="AB13" s="1"/>
      <x:c r="AC13" s="1"/>
      <x:c r="AD13" s="1"/>
    </x:row>
    <x:row r="14">
      <x:c r="A14" s="95" t="str">
        <x:v>معرفات مقابلات مكررة</x:v>
      </x:c>
      <x:c r="B14" s="95" t="n">
        <x:v>0</x:v>
      </x:c>
      <x:c r="C14" s="95" t="n">
        <x:f>SUMPRODUCT(--('المقابلات'!$A$11:$A$90&lt;&gt;""),--(COUNTIF('المقابلات'!$A$11:$A$90,'المقابلات'!$A$11:$A$90)&gt;1))/2</x:f>
        <x:v>0</x:v>
      </x:c>
      <x:c r="D14" s="95" t="str">
        <x:f>IF(ABS(C14-B14)&lt;0.0001,"سليم","مراجعة")</x:f>
        <x:v>سليم</x:v>
      </x:c>
      <x:c r="E14" s="95" t="str">
        <x:v>تحتاج كل مقابلة إلى مفتاح ثابت.</x:v>
      </x:c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1"/>
      <x:c r="V14" s="1"/>
      <x:c r="W14" s="1"/>
      <x:c r="X14" s="1"/>
      <x:c r="Y14" s="1"/>
      <x:c r="Z14" s="1"/>
      <x:c r="AA14" s="1"/>
      <x:c r="AB14" s="1"/>
      <x:c r="AC14" s="1"/>
      <x:c r="AD14" s="1"/>
    </x:row>
    <x:row r="15">
      <x:c r="A15" s="95" t="str">
        <x:v>مقابلات مرتبطة بمرشح غير معروف</x:v>
      </x:c>
      <x:c r="B15" s="95" t="n">
        <x:v>0</x:v>
      </x:c>
      <x:c r="C15" s="95" t="n">
        <x:f>COUNTIFS('المقابلات'!$A$11:$A$90,"&lt;&gt;",'المقابلات'!$C$11:$C$90,"")</x:f>
        <x:v>0</x:v>
      </x:c>
      <x:c r="D15" s="95" t="str">
        <x:f>IF(ABS(C15-B15)&lt;0.0001,"سليم","مراجعة")</x:f>
        <x:v>سليم</x:v>
      </x:c>
      <x:c r="E15" s="95" t="str">
        <x:v>يجب ربط كل مقابلة بسجل المرشحين.</x:v>
      </x:c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1"/>
      <x:c r="V15" s="1"/>
      <x:c r="W15" s="1"/>
      <x:c r="X15" s="1"/>
      <x:c r="Y15" s="1"/>
      <x:c r="Z15" s="1"/>
      <x:c r="AA15" s="1"/>
      <x:c r="AB15" s="1"/>
      <x:c r="AC15" s="1"/>
      <x:c r="AD15" s="1"/>
    </x:row>
    <x:row r="16">
      <x:c r="A16" s="95" t="str">
        <x:v>مقابلات مكتملة بلا نتيجة</x:v>
      </x:c>
      <x:c r="B16" s="95" t="n">
        <x:v>0</x:v>
      </x:c>
      <x:c r="C16" s="95" t="n">
        <x:f>COUNTIFS('المقابلات'!$H$11:$H$90,"مكتملة",'المقابلات'!$L$11:$L$90,"النتيجة مطلوبة")</x:f>
        <x:v>0</x:v>
      </x:c>
      <x:c r="D16" s="95" t="str">
        <x:f>IF(ABS(C16-B16)&lt;0.0001,"سليم","مراجعة")</x:f>
        <x:v>سليم</x:v>
      </x:c>
      <x:c r="E16" s="95" t="str">
        <x:v>تحتاج المقابلة المكتملة إلى توصية ودرجة.</x:v>
      </x:c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1"/>
      <x:c r="V16" s="1"/>
      <x:c r="W16" s="1"/>
      <x:c r="X16" s="1"/>
      <x:c r="Y16" s="1"/>
      <x:c r="Z16" s="1"/>
      <x:c r="AA16" s="1"/>
      <x:c r="AB16" s="1"/>
      <x:c r="AC16" s="1"/>
      <x:c r="AD16" s="1"/>
    </x:row>
    <x:row r="17">
      <x:c r="A17" s="95" t="str">
        <x:v>معرفات عروض مكررة</x:v>
      </x:c>
      <x:c r="B17" s="95" t="n">
        <x:v>0</x:v>
      </x:c>
      <x:c r="C17" s="95" t="n">
        <x:f>SUMPRODUCT(--('العروض'!$A$11:$A$60&lt;&gt;""),--(COUNTIF('العروض'!$A$11:$A$60,'العروض'!$A$11:$A$60)&gt;1))/2</x:f>
        <x:v>0</x:v>
      </x:c>
      <x:c r="D17" s="95" t="str">
        <x:f>IF(ABS(C17-B17)&lt;0.0001,"سليم","مراجعة")</x:f>
        <x:v>سليم</x:v>
      </x:c>
      <x:c r="E17" s="95" t="str">
        <x:v>يحتاج كل عرض إلى مفتاح ثابت.</x:v>
      </x:c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1"/>
      <x:c r="V17" s="1"/>
      <x:c r="W17" s="1"/>
      <x:c r="X17" s="1"/>
      <x:c r="Y17" s="1"/>
      <x:c r="Z17" s="1"/>
      <x:c r="AA17" s="1"/>
      <x:c r="AB17" s="1"/>
      <x:c r="AC17" s="1"/>
      <x:c r="AD17" s="1"/>
    </x:row>
    <x:row r="18">
      <x:c r="A18" s="95" t="str">
        <x:v>عروض مرتبطة بمرشح غير معروف</x:v>
      </x:c>
      <x:c r="B18" s="95" t="n">
        <x:v>0</x:v>
      </x:c>
      <x:c r="C18" s="95" t="n">
        <x:f>COUNTIFS('العروض'!$A$11:$A$60,"&lt;&gt;",'العروض'!$C$11:$C$60,"")</x:f>
        <x:v>0</x:v>
      </x:c>
      <x:c r="D18" s="95" t="str">
        <x:f>IF(ABS(C18-B18)&lt;0.0001,"سليم","مراجعة")</x:f>
        <x:v>سليم</x:v>
      </x:c>
      <x:c r="E18" s="95" t="str">
        <x:v>يجب ربط كل عرض بمرشح معروف.</x:v>
      </x:c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1"/>
      <x:c r="V18" s="1"/>
      <x:c r="W18" s="1"/>
      <x:c r="X18" s="1"/>
      <x:c r="Y18" s="1"/>
      <x:c r="Z18" s="1"/>
      <x:c r="AA18" s="1"/>
      <x:c r="AB18" s="1"/>
      <x:c r="AC18" s="1"/>
      <x:c r="AD18" s="1"/>
    </x:row>
    <x:row r="19">
      <x:c r="A19" s="95" t="str">
        <x:v>درجات تقييم خارج 0–100</x:v>
      </x:c>
      <x:c r="B19" s="95" t="n">
        <x:v>0</x:v>
      </x:c>
      <x:c r="C19" s="95" t="n">
        <x:f>COUNTIFS('التقييمات'!$A$11:$A$60,"&lt;&gt;",'التقييمات'!$D$11:$D$60,"&lt;0")+COUNTIFS('التقييمات'!$A$11:$A$60,"&lt;&gt;",'التقييمات'!$D$11:$D$60,"&gt;100")+COUNTIFS('التقييمات'!$A$11:$A$60,"&lt;&gt;",'التقييمات'!$E$11:$E$60,"&lt;0")+COUNTIFS('التقييمات'!$A$11:$A$60,"&lt;&gt;",'التقييمات'!$E$11:$E$60,"&gt;100")+COUNTIFS('التقييمات'!$A$11:$A$60,"&lt;&gt;",'التقييمات'!$F$11:$F$60,"&lt;0")+COUNTIFS('التقييمات'!$A$11:$A$60,"&lt;&gt;",'التقييمات'!$F$11:$F$60,"&gt;100")+COUNTIFS('التقييمات'!$A$11:$A$60,"&lt;&gt;",'التقييمات'!$G$11:$G$60,"&lt;0")+COUNTIFS('التقييمات'!$A$11:$A$60,"&lt;&gt;",'التقييمات'!$G$11:$G$60,"&gt;100")+COUNTIFS('التقييمات'!$A$11:$A$60,"&lt;&gt;",'التقييمات'!$H$11:$H$60,"&lt;0")+COUNTIFS('التقييمات'!$A$11:$A$60,"&lt;&gt;",'التقييمات'!$H$11:$H$60,"&gt;100")</x:f>
        <x:v>0</x:v>
      </x:c>
      <x:c r="D19" s="95" t="str">
        <x:f>IF(ABS(C19-B19)&lt;0.0001,"سليم","مراجعة")</x:f>
        <x:v>سليم</x:v>
      </x:c>
      <x:c r="E19" s="95" t="str">
        <x:v>يجب استخدام مقياس موحد من 0 إلى 100.</x:v>
      </x:c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1"/>
      <x:c r="V19" s="1"/>
      <x:c r="W19" s="1"/>
      <x:c r="X19" s="1"/>
      <x:c r="Y19" s="1"/>
      <x:c r="Z19" s="1"/>
      <x:c r="AA19" s="1"/>
      <x:c r="AB19" s="1"/>
      <x:c r="AC19" s="1"/>
      <x:c r="AD19" s="1"/>
    </x:row>
    <x:row r="20">
      <x:c r="A20" s="95" t="str">
        <x:v>مرشحون نشطون بلا إجراء تالٍ</x:v>
      </x:c>
      <x:c r="B20" s="95" t="n">
        <x:v>0</x:v>
      </x:c>
      <x:c r="C20" s="95" t="n">
        <x:f>COUNTIF('المرشحون'!$P$11:$P$60,"الإجراء التالي مفقود")</x:f>
        <x:v>0</x:v>
      </x:c>
      <x:c r="D20" s="95" t="str">
        <x:f>IF(ABS(C20-B20)&lt;0.0001,"سليم","مراجعة")</x:f>
        <x:v>سليم</x:v>
      </x:c>
      <x:c r="E20" s="95" t="str">
        <x:v>يحتاج المرشح النشط إلى خطوة تالية محددة.</x:v>
      </x:c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1"/>
      <x:c r="V20" s="1"/>
      <x:c r="W20" s="1"/>
      <x:c r="X20" s="1"/>
      <x:c r="Y20" s="1"/>
      <x:c r="Z20" s="1"/>
      <x:c r="AA20" s="1"/>
      <x:c r="AB20" s="1"/>
      <x:c r="AC20" s="1"/>
      <x:c r="AD20" s="1"/>
    </x:row>
    <x:row r="21">
      <x:c r="A21" s="96" t="str">
        <x:v>خلايا بأخطاء صيغ</x:v>
      </x:c>
      <x:c r="B21" s="96" t="n">
        <x:v>0</x:v>
      </x:c>
      <x:c r="C21" s="96" t="n">
        <x:f>0</x:f>
        <x:v>0</x:v>
      </x:c>
      <x:c r="D21" s="96" t="str">
        <x:f>IF(ABS(C21-B21)&lt;0.0001,"سليم","مراجعة")</x:f>
        <x:v>سليم</x:v>
      </x:c>
      <x:c r="E21" s="96" t="str">
        <x:v>يجب أن يبقى مصنف العميل خالياً من أخطاء الصيغ.</x:v>
      </x:c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1"/>
      <x:c r="V21" s="1"/>
      <x:c r="W21" s="1"/>
      <x:c r="X21" s="1"/>
      <x:c r="Y21" s="1"/>
      <x:c r="Z21" s="1"/>
      <x:c r="AA21" s="1"/>
      <x:c r="AB21" s="1"/>
      <x:c r="AC21" s="1"/>
      <x:c r="AD21" s="1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1"/>
      <x:c r="V22" s="1"/>
      <x:c r="W22" s="1"/>
      <x:c r="X22" s="1"/>
      <x:c r="Y22" s="1"/>
      <x:c r="Z22" s="1"/>
      <x:c r="AA22" s="1"/>
      <x:c r="AB22" s="1"/>
      <x:c r="AC22" s="1"/>
      <x:c r="AD22" s="1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1"/>
      <x:c r="V23" s="1"/>
      <x:c r="W23" s="1"/>
      <x:c r="X23" s="1"/>
      <x:c r="Y23" s="1"/>
      <x:c r="Z23" s="1"/>
      <x:c r="AA23" s="1"/>
      <x:c r="AB23" s="1"/>
      <x:c r="AC23" s="1"/>
      <x:c r="AD23" s="1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1"/>
      <x:c r="V24" s="1"/>
      <x:c r="W24" s="1"/>
      <x:c r="X24" s="1"/>
      <x:c r="Y24" s="1"/>
      <x:c r="Z24" s="1"/>
      <x:c r="AA24" s="1"/>
      <x:c r="AB24" s="1"/>
      <x:c r="AC24" s="1"/>
      <x:c r="AD24" s="1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1"/>
      <x:c r="V25" s="1"/>
      <x:c r="W25" s="1"/>
      <x:c r="X25" s="1"/>
      <x:c r="Y25" s="1"/>
      <x:c r="Z25" s="1"/>
      <x:c r="AA25" s="1"/>
      <x:c r="AB25" s="1"/>
      <x:c r="AC25" s="1"/>
      <x:c r="AD25" s="1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1"/>
      <x:c r="V26" s="1"/>
      <x:c r="W26" s="1"/>
      <x:c r="X26" s="1"/>
      <x:c r="Y26" s="1"/>
      <x:c r="Z26" s="1"/>
      <x:c r="AA26" s="1"/>
      <x:c r="AB26" s="1"/>
      <x:c r="AC26" s="1"/>
      <x:c r="AD26" s="1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1"/>
      <x:c r="V27" s="1"/>
      <x:c r="W27" s="1"/>
      <x:c r="X27" s="1"/>
      <x:c r="Y27" s="1"/>
      <x:c r="Z27" s="1"/>
      <x:c r="AA27" s="1"/>
      <x:c r="AB27" s="1"/>
      <x:c r="AC27" s="1"/>
      <x:c r="AD27" s="1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1"/>
      <x:c r="V28" s="1"/>
      <x:c r="W28" s="1"/>
      <x:c r="X28" s="1"/>
      <x:c r="Y28" s="1"/>
      <x:c r="Z28" s="1"/>
      <x:c r="AA28" s="1"/>
      <x:c r="AB28" s="1"/>
      <x:c r="AC28" s="1"/>
      <x:c r="AD28" s="1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1"/>
      <x:c r="V29" s="1"/>
      <x:c r="W29" s="1"/>
      <x:c r="X29" s="1"/>
      <x:c r="Y29" s="1"/>
      <x:c r="Z29" s="1"/>
      <x:c r="AA29" s="1"/>
      <x:c r="AB29" s="1"/>
      <x:c r="AC29" s="1"/>
      <x:c r="AD29" s="1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1"/>
      <x:c r="V30" s="1"/>
      <x:c r="W30" s="1"/>
      <x:c r="X30" s="1"/>
      <x:c r="Y30" s="1"/>
      <x:c r="Z30" s="1"/>
      <x:c r="AA30" s="1"/>
      <x:c r="AB30" s="1"/>
      <x:c r="AC30" s="1"/>
      <x:c r="AD30" s="1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1"/>
      <x:c r="V31" s="1"/>
      <x:c r="W31" s="1"/>
      <x:c r="X31" s="1"/>
      <x:c r="Y31" s="1"/>
      <x:c r="Z31" s="1"/>
      <x:c r="AA31" s="1"/>
      <x:c r="AB31" s="1"/>
      <x:c r="AC31" s="1"/>
      <x:c r="AD31" s="1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1"/>
      <x:c r="V32" s="1"/>
      <x:c r="W32" s="1"/>
      <x:c r="X32" s="1"/>
      <x:c r="Y32" s="1"/>
      <x:c r="Z32" s="1"/>
      <x:c r="AA32" s="1"/>
      <x:c r="AB32" s="1"/>
      <x:c r="AC32" s="1"/>
      <x:c r="AD32" s="1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1"/>
      <x:c r="V33" s="1"/>
      <x:c r="W33" s="1"/>
      <x:c r="X33" s="1"/>
      <x:c r="Y33" s="1"/>
      <x:c r="Z33" s="1"/>
      <x:c r="AA33" s="1"/>
      <x:c r="AB33" s="1"/>
      <x:c r="AC33" s="1"/>
      <x:c r="AD33" s="1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1"/>
      <x:c r="V34" s="1"/>
      <x:c r="W34" s="1"/>
      <x:c r="X34" s="1"/>
      <x:c r="Y34" s="1"/>
      <x:c r="Z34" s="1"/>
      <x:c r="AA34" s="1"/>
      <x:c r="AB34" s="1"/>
      <x:c r="AC34" s="1"/>
      <x:c r="AD34" s="1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1"/>
      <x:c r="V35" s="1"/>
      <x:c r="W35" s="1"/>
      <x:c r="X35" s="1"/>
      <x:c r="Y35" s="1"/>
      <x:c r="Z35" s="1"/>
      <x:c r="AA35" s="1"/>
      <x:c r="AB35" s="1"/>
      <x:c r="AC35" s="1"/>
      <x:c r="AD35" s="1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1"/>
      <x:c r="V36" s="1"/>
      <x:c r="W36" s="1"/>
      <x:c r="X36" s="1"/>
      <x:c r="Y36" s="1"/>
      <x:c r="Z36" s="1"/>
      <x:c r="AA36" s="1"/>
      <x:c r="AB36" s="1"/>
      <x:c r="AC36" s="1"/>
      <x:c r="AD36" s="1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1"/>
      <x:c r="V37" s="1"/>
      <x:c r="W37" s="1"/>
      <x:c r="X37" s="1"/>
      <x:c r="Y37" s="1"/>
      <x:c r="Z37" s="1"/>
      <x:c r="AA37" s="1"/>
      <x:c r="AB37" s="1"/>
      <x:c r="AC37" s="1"/>
      <x:c r="AD37" s="1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1"/>
      <x:c r="V38" s="1"/>
      <x:c r="W38" s="1"/>
      <x:c r="X38" s="1"/>
      <x:c r="Y38" s="1"/>
      <x:c r="Z38" s="1"/>
      <x:c r="AA38" s="1"/>
      <x:c r="AB38" s="1"/>
      <x:c r="AC38" s="1"/>
      <x:c r="AD38" s="1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1"/>
      <x:c r="V39" s="1"/>
      <x:c r="W39" s="1"/>
      <x:c r="X39" s="1"/>
      <x:c r="Y39" s="1"/>
      <x:c r="Z39" s="1"/>
      <x:c r="AA39" s="1"/>
      <x:c r="AB39" s="1"/>
      <x:c r="AC39" s="1"/>
      <x:c r="AD39" s="1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1"/>
      <x:c r="V40" s="1"/>
      <x:c r="W40" s="1"/>
      <x:c r="X40" s="1"/>
      <x:c r="Y40" s="1"/>
      <x:c r="Z40" s="1"/>
      <x:c r="AA40" s="1"/>
      <x:c r="AB40" s="1"/>
      <x:c r="AC40" s="1"/>
      <x:c r="AD40" s="1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1"/>
      <x:c r="V41" s="1"/>
      <x:c r="W41" s="1"/>
      <x:c r="X41" s="1"/>
      <x:c r="Y41" s="1"/>
      <x:c r="Z41" s="1"/>
      <x:c r="AA41" s="1"/>
      <x:c r="AB41" s="1"/>
      <x:c r="AC41" s="1"/>
      <x:c r="AD41" s="1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1"/>
      <x:c r="V42" s="1"/>
      <x:c r="W42" s="1"/>
      <x:c r="X42" s="1"/>
      <x:c r="Y42" s="1"/>
      <x:c r="Z42" s="1"/>
      <x:c r="AA42" s="1"/>
      <x:c r="AB42" s="1"/>
      <x:c r="AC42" s="1"/>
      <x:c r="AD42" s="1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1"/>
      <x:c r="V43" s="1"/>
      <x:c r="W43" s="1"/>
      <x:c r="X43" s="1"/>
      <x:c r="Y43" s="1"/>
      <x:c r="Z43" s="1"/>
      <x:c r="AA43" s="1"/>
      <x:c r="AB43" s="1"/>
      <x:c r="AC43" s="1"/>
      <x:c r="AD43" s="1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1"/>
      <x:c r="V44" s="1"/>
      <x:c r="W44" s="1"/>
      <x:c r="X44" s="1"/>
      <x:c r="Y44" s="1"/>
      <x:c r="Z44" s="1"/>
      <x:c r="AA44" s="1"/>
      <x:c r="AB44" s="1"/>
      <x:c r="AC44" s="1"/>
      <x:c r="AD44" s="1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1"/>
      <x:c r="V45" s="1"/>
      <x:c r="W45" s="1"/>
      <x:c r="X45" s="1"/>
      <x:c r="Y45" s="1"/>
      <x:c r="Z45" s="1"/>
      <x:c r="AA45" s="1"/>
      <x:c r="AB45" s="1"/>
      <x:c r="AC45" s="1"/>
      <x:c r="AD45" s="1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1"/>
      <x:c r="V46" s="1"/>
      <x:c r="W46" s="1"/>
      <x:c r="X46" s="1"/>
      <x:c r="Y46" s="1"/>
      <x:c r="Z46" s="1"/>
      <x:c r="AA46" s="1"/>
      <x:c r="AB46" s="1"/>
      <x:c r="AC46" s="1"/>
      <x:c r="AD46" s="1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1"/>
      <x:c r="V47" s="1"/>
      <x:c r="W47" s="1"/>
      <x:c r="X47" s="1"/>
      <x:c r="Y47" s="1"/>
      <x:c r="Z47" s="1"/>
      <x:c r="AA47" s="1"/>
      <x:c r="AB47" s="1"/>
      <x:c r="AC47" s="1"/>
      <x:c r="AD47" s="1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1"/>
      <x:c r="V48" s="1"/>
      <x:c r="W48" s="1"/>
      <x:c r="X48" s="1"/>
      <x:c r="Y48" s="1"/>
      <x:c r="Z48" s="1"/>
      <x:c r="AA48" s="1"/>
      <x:c r="AB48" s="1"/>
      <x:c r="AC48" s="1"/>
      <x:c r="AD48" s="1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1"/>
      <x:c r="V49" s="1"/>
      <x:c r="W49" s="1"/>
      <x:c r="X49" s="1"/>
      <x:c r="Y49" s="1"/>
      <x:c r="Z49" s="1"/>
      <x:c r="AA49" s="1"/>
      <x:c r="AB49" s="1"/>
      <x:c r="AC49" s="1"/>
      <x:c r="AD49" s="1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1"/>
      <x:c r="V50" s="1"/>
      <x:c r="W50" s="1"/>
      <x:c r="X50" s="1"/>
      <x:c r="Y50" s="1"/>
      <x:c r="Z50" s="1"/>
      <x:c r="AA50" s="1"/>
      <x:c r="AB50" s="1"/>
      <x:c r="AC50" s="1"/>
      <x:c r="AD50" s="1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1"/>
      <x:c r="V51" s="1"/>
      <x:c r="W51" s="1"/>
      <x:c r="X51" s="1"/>
      <x:c r="Y51" s="1"/>
      <x:c r="Z51" s="1"/>
      <x:c r="AA51" s="1"/>
      <x:c r="AB51" s="1"/>
      <x:c r="AC51" s="1"/>
      <x:c r="AD51" s="1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1"/>
      <x:c r="V52" s="1"/>
      <x:c r="W52" s="1"/>
      <x:c r="X52" s="1"/>
      <x:c r="Y52" s="1"/>
      <x:c r="Z52" s="1"/>
      <x:c r="AA52" s="1"/>
      <x:c r="AB52" s="1"/>
      <x:c r="AC52" s="1"/>
      <x:c r="AD52" s="1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1"/>
      <x:c r="V53" s="1"/>
      <x:c r="W53" s="1"/>
      <x:c r="X53" s="1"/>
      <x:c r="Y53" s="1"/>
      <x:c r="Z53" s="1"/>
      <x:c r="AA53" s="1"/>
      <x:c r="AB53" s="1"/>
      <x:c r="AC53" s="1"/>
      <x:c r="AD53" s="1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1"/>
      <x:c r="V54" s="1"/>
      <x:c r="W54" s="1"/>
      <x:c r="X54" s="1"/>
      <x:c r="Y54" s="1"/>
      <x:c r="Z54" s="1"/>
      <x:c r="AA54" s="1"/>
      <x:c r="AB54" s="1"/>
      <x:c r="AC54" s="1"/>
      <x:c r="AD54" s="1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1"/>
      <x:c r="V55" s="1"/>
      <x:c r="W55" s="1"/>
      <x:c r="X55" s="1"/>
      <x:c r="Y55" s="1"/>
      <x:c r="Z55" s="1"/>
      <x:c r="AA55" s="1"/>
      <x:c r="AB55" s="1"/>
      <x:c r="AC55" s="1"/>
      <x:c r="AD55" s="1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1"/>
      <x:c r="V56" s="1"/>
      <x:c r="W56" s="1"/>
      <x:c r="X56" s="1"/>
      <x:c r="Y56" s="1"/>
      <x:c r="Z56" s="1"/>
      <x:c r="AA56" s="1"/>
      <x:c r="AB56" s="1"/>
      <x:c r="AC56" s="1"/>
      <x:c r="AD56" s="1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1"/>
      <x:c r="V57" s="1"/>
      <x:c r="W57" s="1"/>
      <x:c r="X57" s="1"/>
      <x:c r="Y57" s="1"/>
      <x:c r="Z57" s="1"/>
      <x:c r="AA57" s="1"/>
      <x:c r="AB57" s="1"/>
      <x:c r="AC57" s="1"/>
      <x:c r="AD57" s="1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1"/>
      <x:c r="V58" s="1"/>
      <x:c r="W58" s="1"/>
      <x:c r="X58" s="1"/>
      <x:c r="Y58" s="1"/>
      <x:c r="Z58" s="1"/>
      <x:c r="AA58" s="1"/>
      <x:c r="AB58" s="1"/>
      <x:c r="AC58" s="1"/>
      <x:c r="AD58" s="1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1"/>
      <x:c r="V59" s="1"/>
      <x:c r="W59" s="1"/>
      <x:c r="X59" s="1"/>
      <x:c r="Y59" s="1"/>
      <x:c r="Z59" s="1"/>
      <x:c r="AA59" s="1"/>
      <x:c r="AB59" s="1"/>
      <x:c r="AC59" s="1"/>
      <x:c r="AD59" s="1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1"/>
      <x:c r="V60" s="1"/>
      <x:c r="W60" s="1"/>
      <x:c r="X60" s="1"/>
      <x:c r="Y60" s="1"/>
      <x:c r="Z60" s="1"/>
      <x:c r="AA60" s="1"/>
      <x:c r="AB60" s="1"/>
      <x:c r="AC60" s="1"/>
      <x:c r="AD60" s="1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1"/>
      <x:c r="V61" s="1"/>
      <x:c r="W61" s="1"/>
      <x:c r="X61" s="1"/>
      <x:c r="Y61" s="1"/>
      <x:c r="Z61" s="1"/>
      <x:c r="AA61" s="1"/>
      <x:c r="AB61" s="1"/>
      <x:c r="AC61" s="1"/>
      <x:c r="AD61" s="1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1"/>
      <x:c r="V62" s="1"/>
      <x:c r="W62" s="1"/>
      <x:c r="X62" s="1"/>
      <x:c r="Y62" s="1"/>
      <x:c r="Z62" s="1"/>
      <x:c r="AA62" s="1"/>
      <x:c r="AB62" s="1"/>
      <x:c r="AC62" s="1"/>
      <x:c r="AD62" s="1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1"/>
      <x:c r="V63" s="1"/>
      <x:c r="W63" s="1"/>
      <x:c r="X63" s="1"/>
      <x:c r="Y63" s="1"/>
      <x:c r="Z63" s="1"/>
      <x:c r="AA63" s="1"/>
      <x:c r="AB63" s="1"/>
      <x:c r="AC63" s="1"/>
      <x:c r="AD63" s="1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1"/>
      <x:c r="V64" s="1"/>
      <x:c r="W64" s="1"/>
      <x:c r="X64" s="1"/>
      <x:c r="Y64" s="1"/>
      <x:c r="Z64" s="1"/>
      <x:c r="AA64" s="1"/>
      <x:c r="AB64" s="1"/>
      <x:c r="AC64" s="1"/>
      <x:c r="AD64" s="1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1"/>
      <x:c r="V65" s="1"/>
      <x:c r="W65" s="1"/>
      <x:c r="X65" s="1"/>
      <x:c r="Y65" s="1"/>
      <x:c r="Z65" s="1"/>
      <x:c r="AA65" s="1"/>
      <x:c r="AB65" s="1"/>
      <x:c r="AC65" s="1"/>
      <x:c r="AD65" s="1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1"/>
      <x:c r="V66" s="1"/>
      <x:c r="W66" s="1"/>
      <x:c r="X66" s="1"/>
      <x:c r="Y66" s="1"/>
      <x:c r="Z66" s="1"/>
      <x:c r="AA66" s="1"/>
      <x:c r="AB66" s="1"/>
      <x:c r="AC66" s="1"/>
      <x:c r="AD66" s="1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1"/>
      <x:c r="V67" s="1"/>
      <x:c r="W67" s="1"/>
      <x:c r="X67" s="1"/>
      <x:c r="Y67" s="1"/>
      <x:c r="Z67" s="1"/>
      <x:c r="AA67" s="1"/>
      <x:c r="AB67" s="1"/>
      <x:c r="AC67" s="1"/>
      <x:c r="AD67" s="1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1"/>
      <x:c r="V68" s="1"/>
      <x:c r="W68" s="1"/>
      <x:c r="X68" s="1"/>
      <x:c r="Y68" s="1"/>
      <x:c r="Z68" s="1"/>
      <x:c r="AA68" s="1"/>
      <x:c r="AB68" s="1"/>
      <x:c r="AC68" s="1"/>
      <x:c r="AD68" s="1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1"/>
      <x:c r="V69" s="1"/>
      <x:c r="W69" s="1"/>
      <x:c r="X69" s="1"/>
      <x:c r="Y69" s="1"/>
      <x:c r="Z69" s="1"/>
      <x:c r="AA69" s="1"/>
      <x:c r="AB69" s="1"/>
      <x:c r="AC69" s="1"/>
      <x:c r="AD69" s="1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1"/>
      <x:c r="V70" s="1"/>
      <x:c r="W70" s="1"/>
      <x:c r="X70" s="1"/>
      <x:c r="Y70" s="1"/>
      <x:c r="Z70" s="1"/>
      <x:c r="AA70" s="1"/>
      <x:c r="AB70" s="1"/>
      <x:c r="AC70" s="1"/>
      <x:c r="AD70" s="1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1"/>
      <x:c r="V71" s="1"/>
      <x:c r="W71" s="1"/>
      <x:c r="X71" s="1"/>
      <x:c r="Y71" s="1"/>
      <x:c r="Z71" s="1"/>
      <x:c r="AA71" s="1"/>
      <x:c r="AB71" s="1"/>
      <x:c r="AC71" s="1"/>
      <x:c r="AD71" s="1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1"/>
      <x:c r="V72" s="1"/>
      <x:c r="W72" s="1"/>
      <x:c r="X72" s="1"/>
      <x:c r="Y72" s="1"/>
      <x:c r="Z72" s="1"/>
      <x:c r="AA72" s="1"/>
      <x:c r="AB72" s="1"/>
      <x:c r="AC72" s="1"/>
      <x:c r="AD72" s="1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1"/>
      <x:c r="V73" s="1"/>
      <x:c r="W73" s="1"/>
      <x:c r="X73" s="1"/>
      <x:c r="Y73" s="1"/>
      <x:c r="Z73" s="1"/>
      <x:c r="AA73" s="1"/>
      <x:c r="AB73" s="1"/>
      <x:c r="AC73" s="1"/>
      <x:c r="AD73" s="1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1"/>
      <x:c r="V74" s="1"/>
      <x:c r="W74" s="1"/>
      <x:c r="X74" s="1"/>
      <x:c r="Y74" s="1"/>
      <x:c r="Z74" s="1"/>
      <x:c r="AA74" s="1"/>
      <x:c r="AB74" s="1"/>
      <x:c r="AC74" s="1"/>
      <x:c r="AD74" s="1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1"/>
      <x:c r="V75" s="1"/>
      <x:c r="W75" s="1"/>
      <x:c r="X75" s="1"/>
      <x:c r="Y75" s="1"/>
      <x:c r="Z75" s="1"/>
      <x:c r="AA75" s="1"/>
      <x:c r="AB75" s="1"/>
      <x:c r="AC75" s="1"/>
      <x:c r="AD75" s="1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1"/>
      <x:c r="V76" s="1"/>
      <x:c r="W76" s="1"/>
      <x:c r="X76" s="1"/>
      <x:c r="Y76" s="1"/>
      <x:c r="Z76" s="1"/>
      <x:c r="AA76" s="1"/>
      <x:c r="AB76" s="1"/>
      <x:c r="AC76" s="1"/>
      <x:c r="AD76" s="1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1"/>
      <x:c r="V77" s="1"/>
      <x:c r="W77" s="1"/>
      <x:c r="X77" s="1"/>
      <x:c r="Y77" s="1"/>
      <x:c r="Z77" s="1"/>
      <x:c r="AA77" s="1"/>
      <x:c r="AB77" s="1"/>
      <x:c r="AC77" s="1"/>
      <x:c r="AD77" s="1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1"/>
      <x:c r="V78" s="1"/>
      <x:c r="W78" s="1"/>
      <x:c r="X78" s="1"/>
      <x:c r="Y78" s="1"/>
      <x:c r="Z78" s="1"/>
      <x:c r="AA78" s="1"/>
      <x:c r="AB78" s="1"/>
      <x:c r="AC78" s="1"/>
      <x:c r="AD78" s="1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1"/>
      <x:c r="V79" s="1"/>
      <x:c r="W79" s="1"/>
      <x:c r="X79" s="1"/>
      <x:c r="Y79" s="1"/>
      <x:c r="Z79" s="1"/>
      <x:c r="AA79" s="1"/>
      <x:c r="AB79" s="1"/>
      <x:c r="AC79" s="1"/>
      <x:c r="AD79" s="1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1"/>
      <x:c r="V80" s="1"/>
      <x:c r="W80" s="1"/>
      <x:c r="X80" s="1"/>
      <x:c r="Y80" s="1"/>
      <x:c r="Z80" s="1"/>
      <x:c r="AA80" s="1"/>
      <x:c r="AB80" s="1"/>
      <x:c r="AC80" s="1"/>
      <x:c r="AD80" s="1"/>
    </x:row>
    <x:row r="8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  <x:c r="R81" s="2"/>
      <x:c r="S81" s="2"/>
      <x:c r="T81" s="2"/>
      <x:c r="U81" s="1"/>
      <x:c r="V81" s="1"/>
      <x:c r="W81" s="1"/>
      <x:c r="X81" s="1"/>
      <x:c r="Y81" s="1"/>
      <x:c r="Z81" s="1"/>
      <x:c r="AA81" s="1"/>
      <x:c r="AB81" s="1"/>
      <x:c r="AC81" s="1"/>
      <x:c r="AD81" s="1"/>
    </x:row>
    <x:row r="82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  <x:c r="R82" s="2"/>
      <x:c r="S82" s="2"/>
      <x:c r="T82" s="2"/>
      <x:c r="U82" s="1"/>
      <x:c r="V82" s="1"/>
      <x:c r="W82" s="1"/>
      <x:c r="X82" s="1"/>
      <x:c r="Y82" s="1"/>
      <x:c r="Z82" s="1"/>
      <x:c r="AA82" s="1"/>
      <x:c r="AB82" s="1"/>
      <x:c r="AC82" s="1"/>
      <x:c r="AD82" s="1"/>
    </x:row>
    <x:row r="83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  <x:c r="R83" s="2"/>
      <x:c r="S83" s="2"/>
      <x:c r="T83" s="2"/>
      <x:c r="U83" s="1"/>
      <x:c r="V83" s="1"/>
      <x:c r="W83" s="1"/>
      <x:c r="X83" s="1"/>
      <x:c r="Y83" s="1"/>
      <x:c r="Z83" s="1"/>
      <x:c r="AA83" s="1"/>
      <x:c r="AB83" s="1"/>
      <x:c r="AC83" s="1"/>
      <x:c r="AD83" s="1"/>
    </x:row>
    <x:row r="84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  <x:c r="R84" s="2"/>
      <x:c r="S84" s="2"/>
      <x:c r="T84" s="2"/>
      <x:c r="U84" s="1"/>
      <x:c r="V84" s="1"/>
      <x:c r="W84" s="1"/>
      <x:c r="X84" s="1"/>
      <x:c r="Y84" s="1"/>
      <x:c r="Z84" s="1"/>
      <x:c r="AA84" s="1"/>
      <x:c r="AB84" s="1"/>
      <x:c r="AC84" s="1"/>
      <x:c r="AD84" s="1"/>
    </x:row>
    <x:row r="85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  <x:c r="R85" s="2"/>
      <x:c r="S85" s="2"/>
      <x:c r="T85" s="2"/>
      <x:c r="U85" s="1"/>
      <x:c r="V85" s="1"/>
      <x:c r="W85" s="1"/>
      <x:c r="X85" s="1"/>
      <x:c r="Y85" s="1"/>
      <x:c r="Z85" s="1"/>
      <x:c r="AA85" s="1"/>
      <x:c r="AB85" s="1"/>
      <x:c r="AC85" s="1"/>
      <x:c r="AD85" s="1"/>
    </x:row>
    <x:row r="86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  <x:c r="R86" s="2"/>
      <x:c r="S86" s="2"/>
      <x:c r="T86" s="2"/>
      <x:c r="U86" s="1"/>
      <x:c r="V86" s="1"/>
      <x:c r="W86" s="1"/>
      <x:c r="X86" s="1"/>
      <x:c r="Y86" s="1"/>
      <x:c r="Z86" s="1"/>
      <x:c r="AA86" s="1"/>
      <x:c r="AB86" s="1"/>
      <x:c r="AC86" s="1"/>
      <x:c r="AD86" s="1"/>
    </x:row>
    <x:row r="87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  <x:c r="R87" s="2"/>
      <x:c r="S87" s="2"/>
      <x:c r="T87" s="2"/>
      <x:c r="U87" s="1"/>
      <x:c r="V87" s="1"/>
      <x:c r="W87" s="1"/>
      <x:c r="X87" s="1"/>
      <x:c r="Y87" s="1"/>
      <x:c r="Z87" s="1"/>
      <x:c r="AA87" s="1"/>
      <x:c r="AB87" s="1"/>
      <x:c r="AC87" s="1"/>
      <x:c r="AD87" s="1"/>
    </x:row>
    <x:row r="88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  <x:c r="R88" s="2"/>
      <x:c r="S88" s="2"/>
      <x:c r="T88" s="2"/>
      <x:c r="U88" s="1"/>
      <x:c r="V88" s="1"/>
      <x:c r="W88" s="1"/>
      <x:c r="X88" s="1"/>
      <x:c r="Y88" s="1"/>
      <x:c r="Z88" s="1"/>
      <x:c r="AA88" s="1"/>
      <x:c r="AB88" s="1"/>
      <x:c r="AC88" s="1"/>
      <x:c r="AD88" s="1"/>
    </x:row>
    <x:row r="89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  <x:c r="R89" s="2"/>
      <x:c r="S89" s="2"/>
      <x:c r="T89" s="2"/>
      <x:c r="U89" s="1"/>
      <x:c r="V89" s="1"/>
      <x:c r="W89" s="1"/>
      <x:c r="X89" s="1"/>
      <x:c r="Y89" s="1"/>
      <x:c r="Z89" s="1"/>
      <x:c r="AA89" s="1"/>
      <x:c r="AB89" s="1"/>
      <x:c r="AC89" s="1"/>
      <x:c r="AD89" s="1"/>
    </x:row>
    <x:row r="90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  <x:c r="R90" s="2"/>
      <x:c r="S90" s="2"/>
      <x:c r="T90" s="2"/>
      <x:c r="U90" s="1"/>
      <x:c r="V90" s="1"/>
      <x:c r="W90" s="1"/>
      <x:c r="X90" s="1"/>
      <x:c r="Y90" s="1"/>
      <x:c r="Z90" s="1"/>
      <x:c r="AA90" s="1"/>
      <x:c r="AB90" s="1"/>
      <x:c r="AC90" s="1"/>
      <x:c r="AD90" s="1"/>
    </x:row>
    <x:row r="9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  <x:c r="R91" s="2"/>
      <x:c r="S91" s="2"/>
      <x:c r="T91" s="2"/>
      <x:c r="U91" s="1"/>
      <x:c r="V91" s="1"/>
      <x:c r="W91" s="1"/>
      <x:c r="X91" s="1"/>
      <x:c r="Y91" s="1"/>
      <x:c r="Z91" s="1"/>
      <x:c r="AA91" s="1"/>
      <x:c r="AB91" s="1"/>
      <x:c r="AC91" s="1"/>
      <x:c r="AD91" s="1"/>
    </x:row>
    <x:row r="92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  <x:c r="R92" s="2"/>
      <x:c r="S92" s="2"/>
      <x:c r="T92" s="2"/>
      <x:c r="U92" s="1"/>
      <x:c r="V92" s="1"/>
      <x:c r="W92" s="1"/>
      <x:c r="X92" s="1"/>
      <x:c r="Y92" s="1"/>
      <x:c r="Z92" s="1"/>
      <x:c r="AA92" s="1"/>
      <x:c r="AB92" s="1"/>
      <x:c r="AC92" s="1"/>
      <x:c r="AD92" s="1"/>
    </x:row>
    <x:row r="93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  <x:c r="R93" s="2"/>
      <x:c r="S93" s="2"/>
      <x:c r="T93" s="2"/>
      <x:c r="U93" s="1"/>
      <x:c r="V93" s="1"/>
      <x:c r="W93" s="1"/>
      <x:c r="X93" s="1"/>
      <x:c r="Y93" s="1"/>
      <x:c r="Z93" s="1"/>
      <x:c r="AA93" s="1"/>
      <x:c r="AB93" s="1"/>
      <x:c r="AC93" s="1"/>
      <x:c r="AD93" s="1"/>
    </x:row>
    <x:row r="94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  <x:c r="R94" s="2"/>
      <x:c r="S94" s="2"/>
      <x:c r="T94" s="2"/>
      <x:c r="U94" s="1"/>
      <x:c r="V94" s="1"/>
      <x:c r="W94" s="1"/>
      <x:c r="X94" s="1"/>
      <x:c r="Y94" s="1"/>
      <x:c r="Z94" s="1"/>
      <x:c r="AA94" s="1"/>
      <x:c r="AB94" s="1"/>
      <x:c r="AC94" s="1"/>
      <x:c r="AD94" s="1"/>
    </x:row>
    <x:row r="95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  <x:c r="R95" s="2"/>
      <x:c r="S95" s="2"/>
      <x:c r="T95" s="2"/>
      <x:c r="U95" s="1"/>
      <x:c r="V95" s="1"/>
      <x:c r="W95" s="1"/>
      <x:c r="X95" s="1"/>
      <x:c r="Y95" s="1"/>
      <x:c r="Z95" s="1"/>
      <x:c r="AA95" s="1"/>
      <x:c r="AB95" s="1"/>
      <x:c r="AC95" s="1"/>
      <x:c r="AD95" s="1"/>
    </x:row>
    <x:row r="96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  <x:c r="R96" s="2"/>
      <x:c r="S96" s="2"/>
      <x:c r="T96" s="2"/>
      <x:c r="U96" s="1"/>
      <x:c r="V96" s="1"/>
      <x:c r="W96" s="1"/>
      <x:c r="X96" s="1"/>
      <x:c r="Y96" s="1"/>
      <x:c r="Z96" s="1"/>
      <x:c r="AA96" s="1"/>
      <x:c r="AB96" s="1"/>
      <x:c r="AC96" s="1"/>
      <x:c r="AD96" s="1"/>
    </x:row>
    <x:row r="97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  <x:c r="R97" s="2"/>
      <x:c r="S97" s="2"/>
      <x:c r="T97" s="2"/>
      <x:c r="U97" s="1"/>
      <x:c r="V97" s="1"/>
      <x:c r="W97" s="1"/>
      <x:c r="X97" s="1"/>
      <x:c r="Y97" s="1"/>
      <x:c r="Z97" s="1"/>
      <x:c r="AA97" s="1"/>
      <x:c r="AB97" s="1"/>
      <x:c r="AC97" s="1"/>
      <x:c r="AD97" s="1"/>
    </x:row>
    <x:row r="98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  <x:c r="R98" s="2"/>
      <x:c r="S98" s="2"/>
      <x:c r="T98" s="2"/>
      <x:c r="U98" s="1"/>
      <x:c r="V98" s="1"/>
      <x:c r="W98" s="1"/>
      <x:c r="X98" s="1"/>
      <x:c r="Y98" s="1"/>
      <x:c r="Z98" s="1"/>
      <x:c r="AA98" s="1"/>
      <x:c r="AB98" s="1"/>
      <x:c r="AC98" s="1"/>
      <x:c r="AD98" s="1"/>
    </x:row>
    <x:row r="99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  <x:c r="R99" s="2"/>
      <x:c r="S99" s="2"/>
      <x:c r="T99" s="2"/>
      <x:c r="U99" s="1"/>
      <x:c r="V99" s="1"/>
      <x:c r="W99" s="1"/>
      <x:c r="X99" s="1"/>
      <x:c r="Y99" s="1"/>
      <x:c r="Z99" s="1"/>
      <x:c r="AA99" s="1"/>
      <x:c r="AB99" s="1"/>
      <x:c r="AC99" s="1"/>
      <x:c r="AD99" s="1"/>
    </x:row>
    <x:row r="100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  <x:c r="R100" s="2"/>
      <x:c r="S100" s="2"/>
      <x:c r="T100" s="2"/>
      <x:c r="U100" s="1"/>
      <x:c r="V100" s="1"/>
      <x:c r="W100" s="1"/>
      <x:c r="X100" s="1"/>
      <x:c r="Y100" s="1"/>
      <x:c r="Z100" s="1"/>
      <x:c r="AA100" s="1"/>
      <x:c r="AB100" s="1"/>
      <x:c r="AC100" s="1"/>
      <x:c r="AD100" s="1"/>
    </x:row>
    <x:row r="10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  <x:c r="R101" s="2"/>
      <x:c r="S101" s="2"/>
      <x:c r="T101" s="2"/>
      <x:c r="U101" s="1"/>
      <x:c r="V101" s="1"/>
      <x:c r="W101" s="1"/>
      <x:c r="X101" s="1"/>
      <x:c r="Y101" s="1"/>
      <x:c r="Z101" s="1"/>
      <x:c r="AA101" s="1"/>
      <x:c r="AB101" s="1"/>
      <x:c r="AC101" s="1"/>
      <x:c r="AD101" s="1"/>
    </x:row>
    <x:row r="102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  <x:c r="R102" s="2"/>
      <x:c r="S102" s="2"/>
      <x:c r="T102" s="2"/>
      <x:c r="U102" s="1"/>
      <x:c r="V102" s="1"/>
      <x:c r="W102" s="1"/>
      <x:c r="X102" s="1"/>
      <x:c r="Y102" s="1"/>
      <x:c r="Z102" s="1"/>
      <x:c r="AA102" s="1"/>
      <x:c r="AB102" s="1"/>
      <x:c r="AC102" s="1"/>
      <x:c r="AD102" s="1"/>
    </x:row>
    <x:row r="103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  <x:c r="R103" s="2"/>
      <x:c r="S103" s="2"/>
      <x:c r="T103" s="2"/>
      <x:c r="U103" s="1"/>
      <x:c r="V103" s="1"/>
      <x:c r="W103" s="1"/>
      <x:c r="X103" s="1"/>
      <x:c r="Y103" s="1"/>
      <x:c r="Z103" s="1"/>
      <x:c r="AA103" s="1"/>
      <x:c r="AB103" s="1"/>
      <x:c r="AC103" s="1"/>
      <x:c r="AD103" s="1"/>
    </x:row>
    <x:row r="104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  <x:c r="R104" s="2"/>
      <x:c r="S104" s="2"/>
      <x:c r="T104" s="2"/>
      <x:c r="U104" s="1"/>
      <x:c r="V104" s="1"/>
      <x:c r="W104" s="1"/>
      <x:c r="X104" s="1"/>
      <x:c r="Y104" s="1"/>
      <x:c r="Z104" s="1"/>
      <x:c r="AA104" s="1"/>
      <x:c r="AB104" s="1"/>
      <x:c r="AC104" s="1"/>
      <x:c r="AD104" s="1"/>
    </x:row>
    <x:row r="105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  <x:c r="R105" s="2"/>
      <x:c r="S105" s="2"/>
      <x:c r="T105" s="2"/>
      <x:c r="U105" s="1"/>
      <x:c r="V105" s="1"/>
      <x:c r="W105" s="1"/>
      <x:c r="X105" s="1"/>
      <x:c r="Y105" s="1"/>
      <x:c r="Z105" s="1"/>
      <x:c r="AA105" s="1"/>
      <x:c r="AB105" s="1"/>
      <x:c r="AC105" s="1"/>
      <x:c r="AD105" s="1"/>
    </x:row>
    <x:row r="106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  <x:c r="R106" s="2"/>
      <x:c r="S106" s="2"/>
      <x:c r="T106" s="2"/>
      <x:c r="U106" s="1"/>
      <x:c r="V106" s="1"/>
      <x:c r="W106" s="1"/>
      <x:c r="X106" s="1"/>
      <x:c r="Y106" s="1"/>
      <x:c r="Z106" s="1"/>
      <x:c r="AA106" s="1"/>
      <x:c r="AB106" s="1"/>
      <x:c r="AC106" s="1"/>
      <x:c r="AD106" s="1"/>
    </x:row>
    <x:row r="107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  <x:c r="R107" s="2"/>
      <x:c r="S107" s="2"/>
      <x:c r="T107" s="2"/>
      <x:c r="U107" s="1"/>
      <x:c r="V107" s="1"/>
      <x:c r="W107" s="1"/>
      <x:c r="X107" s="1"/>
      <x:c r="Y107" s="1"/>
      <x:c r="Z107" s="1"/>
      <x:c r="AA107" s="1"/>
      <x:c r="AB107" s="1"/>
      <x:c r="AC107" s="1"/>
      <x:c r="AD107" s="1"/>
    </x:row>
    <x:row r="108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  <x:c r="R108" s="2"/>
      <x:c r="S108" s="2"/>
      <x:c r="T108" s="2"/>
      <x:c r="U108" s="1"/>
      <x:c r="V108" s="1"/>
      <x:c r="W108" s="1"/>
      <x:c r="X108" s="1"/>
      <x:c r="Y108" s="1"/>
      <x:c r="Z108" s="1"/>
      <x:c r="AA108" s="1"/>
      <x:c r="AB108" s="1"/>
      <x:c r="AC108" s="1"/>
      <x:c r="AD108" s="1"/>
    </x:row>
    <x:row r="109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  <x:c r="R109" s="2"/>
      <x:c r="S109" s="2"/>
      <x:c r="T109" s="2"/>
      <x:c r="U109" s="1"/>
      <x:c r="V109" s="1"/>
      <x:c r="W109" s="1"/>
      <x:c r="X109" s="1"/>
      <x:c r="Y109" s="1"/>
      <x:c r="Z109" s="1"/>
      <x:c r="AA109" s="1"/>
      <x:c r="AB109" s="1"/>
      <x:c r="AC109" s="1"/>
      <x:c r="AD109" s="1"/>
    </x:row>
    <x:row r="110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  <x:c r="R110" s="2"/>
      <x:c r="S110" s="2"/>
      <x:c r="T110" s="2"/>
      <x:c r="U110" s="1"/>
      <x:c r="V110" s="1"/>
      <x:c r="W110" s="1"/>
      <x:c r="X110" s="1"/>
      <x:c r="Y110" s="1"/>
      <x:c r="Z110" s="1"/>
      <x:c r="AA110" s="1"/>
      <x:c r="AB110" s="1"/>
      <x:c r="AC110" s="1"/>
      <x:c r="AD110" s="1"/>
    </x:row>
    <x:row r="11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  <x:c r="R111" s="2"/>
      <x:c r="S111" s="2"/>
      <x:c r="T111" s="2"/>
      <x:c r="U111" s="1"/>
      <x:c r="V111" s="1"/>
      <x:c r="W111" s="1"/>
      <x:c r="X111" s="1"/>
      <x:c r="Y111" s="1"/>
      <x:c r="Z111" s="1"/>
      <x:c r="AA111" s="1"/>
      <x:c r="AB111" s="1"/>
      <x:c r="AC111" s="1"/>
      <x:c r="AD111" s="1"/>
    </x:row>
    <x:row r="112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  <x:c r="R112" s="2"/>
      <x:c r="S112" s="2"/>
      <x:c r="T112" s="2"/>
      <x:c r="U112" s="1"/>
      <x:c r="V112" s="1"/>
      <x:c r="W112" s="1"/>
      <x:c r="X112" s="1"/>
      <x:c r="Y112" s="1"/>
      <x:c r="Z112" s="1"/>
      <x:c r="AA112" s="1"/>
      <x:c r="AB112" s="1"/>
      <x:c r="AC112" s="1"/>
      <x:c r="AD112" s="1"/>
    </x:row>
    <x:row r="113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  <x:c r="R113" s="2"/>
      <x:c r="S113" s="2"/>
      <x:c r="T113" s="2"/>
      <x:c r="U113" s="1"/>
      <x:c r="V113" s="1"/>
      <x:c r="W113" s="1"/>
      <x:c r="X113" s="1"/>
      <x:c r="Y113" s="1"/>
      <x:c r="Z113" s="1"/>
      <x:c r="AA113" s="1"/>
      <x:c r="AB113" s="1"/>
      <x:c r="AC113" s="1"/>
      <x:c r="AD113" s="1"/>
    </x:row>
    <x:row r="114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  <x:c r="R114" s="2"/>
      <x:c r="S114" s="2"/>
      <x:c r="T114" s="2"/>
      <x:c r="U114" s="1"/>
      <x:c r="V114" s="1"/>
      <x:c r="W114" s="1"/>
      <x:c r="X114" s="1"/>
      <x:c r="Y114" s="1"/>
      <x:c r="Z114" s="1"/>
      <x:c r="AA114" s="1"/>
      <x:c r="AB114" s="1"/>
      <x:c r="AC114" s="1"/>
      <x:c r="AD114" s="1"/>
    </x:row>
    <x:row r="115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  <x:c r="R115" s="2"/>
      <x:c r="S115" s="2"/>
      <x:c r="T115" s="2"/>
      <x:c r="U115" s="1"/>
      <x:c r="V115" s="1"/>
      <x:c r="W115" s="1"/>
      <x:c r="X115" s="1"/>
      <x:c r="Y115" s="1"/>
      <x:c r="Z115" s="1"/>
      <x:c r="AA115" s="1"/>
      <x:c r="AB115" s="1"/>
      <x:c r="AC115" s="1"/>
      <x:c r="AD115" s="1"/>
    </x:row>
    <x:row r="116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  <x:c r="R116" s="2"/>
      <x:c r="S116" s="2"/>
      <x:c r="T116" s="2"/>
      <x:c r="U116" s="1"/>
      <x:c r="V116" s="1"/>
      <x:c r="W116" s="1"/>
      <x:c r="X116" s="1"/>
      <x:c r="Y116" s="1"/>
      <x:c r="Z116" s="1"/>
      <x:c r="AA116" s="1"/>
      <x:c r="AB116" s="1"/>
      <x:c r="AC116" s="1"/>
      <x:c r="AD116" s="1"/>
    </x:row>
    <x:row r="117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  <x:c r="R117" s="2"/>
      <x:c r="S117" s="2"/>
      <x:c r="T117" s="2"/>
      <x:c r="U117" s="1"/>
      <x:c r="V117" s="1"/>
      <x:c r="W117" s="1"/>
      <x:c r="X117" s="1"/>
      <x:c r="Y117" s="1"/>
      <x:c r="Z117" s="1"/>
      <x:c r="AA117" s="1"/>
      <x:c r="AB117" s="1"/>
      <x:c r="AC117" s="1"/>
      <x:c r="AD117" s="1"/>
    </x:row>
    <x:row r="118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  <x:c r="R118" s="2"/>
      <x:c r="S118" s="2"/>
      <x:c r="T118" s="2"/>
      <x:c r="U118" s="1"/>
      <x:c r="V118" s="1"/>
      <x:c r="W118" s="1"/>
      <x:c r="X118" s="1"/>
      <x:c r="Y118" s="1"/>
      <x:c r="Z118" s="1"/>
      <x:c r="AA118" s="1"/>
      <x:c r="AB118" s="1"/>
      <x:c r="AC118" s="1"/>
      <x:c r="AD118" s="1"/>
    </x:row>
    <x:row r="119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  <x:c r="R119" s="2"/>
      <x:c r="S119" s="2"/>
      <x:c r="T119" s="2"/>
      <x:c r="U119" s="1"/>
      <x:c r="V119" s="1"/>
      <x:c r="W119" s="1"/>
      <x:c r="X119" s="1"/>
      <x:c r="Y119" s="1"/>
      <x:c r="Z119" s="1"/>
      <x:c r="AA119" s="1"/>
      <x:c r="AB119" s="1"/>
      <x:c r="AC119" s="1"/>
      <x:c r="AD119" s="1"/>
    </x:row>
    <x:row r="120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  <x:c r="R120" s="2"/>
      <x:c r="S120" s="2"/>
      <x:c r="T120" s="2"/>
      <x:c r="U120" s="1"/>
      <x:c r="V120" s="1"/>
      <x:c r="W120" s="1"/>
      <x:c r="X120" s="1"/>
      <x:c r="Y120" s="1"/>
      <x:c r="Z120" s="1"/>
      <x:c r="AA120" s="1"/>
      <x:c r="AB120" s="1"/>
      <x:c r="AC120" s="1"/>
      <x:c r="AD120" s="1"/>
    </x:row>
  </x:sheetData>
  <x:mergeCells>
    <x:mergeCell ref="A2:B2"/>
    <x:mergeCell ref="C2:D2"/>
    <x:mergeCell ref="E2:F2"/>
    <x:mergeCell ref="G2:H2"/>
    <x:mergeCell ref="I2:J2"/>
    <x:mergeCell ref="K2:L2"/>
    <x:mergeCell ref="M2:N2"/>
    <x:mergeCell ref="O2:Q2"/>
    <x:mergeCell ref="R2:T2"/>
    <x:mergeCell ref="A4:T4"/>
    <x:mergeCell ref="A6:T6"/>
    <x:mergeCell ref="A7:T7"/>
    <x:mergeCell ref="A9:E9"/>
  </x:mergeCells>
  <x:conditionalFormatting sqref="D11:D21">
    <x:cfRule type="cellIs" dxfId="13" priority="1" operator="equal">
      <x:formula>"مراجعة"</x:formula>
    </x:cfRule>
  </x:conditionalFormatting>
  <x:pageMargins left="0.7" right="0.7" top="0.75" bottom="0.75" header="0.3" footer="0.3"/>
</x:worksheet>
</file>