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efedaea19d4c43de" /></Relationships>
</file>

<file path=xl/workbook.xml><?xml version="1.0" encoding="utf-8"?>
<x:workbook xmlns:x="http://schemas.openxmlformats.org/spreadsheetml/2006/main">
  <x:sheets>
    <x:sheet xmlns:r="http://schemas.openxmlformats.org/officeDocument/2006/relationships" name="الرئيسية" sheetId="1" r:id="Rbd5509c6fb9b42b5"/>
    <x:sheet xmlns:r="http://schemas.openxmlformats.org/officeDocument/2006/relationships" name="الإعداد" sheetId="2" r:id="R5132a14782774f6c"/>
    <x:sheet xmlns:r="http://schemas.openxmlformats.org/officeDocument/2006/relationships" name="الموظفون" sheetId="3" r:id="Rdd922b121f2f4a9d"/>
    <x:sheet xmlns:r="http://schemas.openxmlformats.org/officeDocument/2006/relationships" name="مسير الرواتب" sheetId="4" r:id="Rc6253e56413144f1"/>
    <x:sheet xmlns:r="http://schemas.openxmlformats.org/officeDocument/2006/relationships" name="التعديلات" sheetId="5" r:id="R6193ac36f0604d81"/>
    <x:sheet xmlns:r="http://schemas.openxmlformats.org/officeDocument/2006/relationships" name="بيان الراتب" sheetId="6" r:id="Rccca09a3911a4189"/>
    <x:sheet xmlns:r="http://schemas.openxmlformats.org/officeDocument/2006/relationships" name="الاستثناءات" sheetId="7" r:id="R08bfd6c9edb14990"/>
    <x:sheet xmlns:r="http://schemas.openxmlformats.org/officeDocument/2006/relationships" name="لوحة المعلومات" sheetId="8" r:id="R3b33531d41484bee"/>
  </x:sheets>
  <x:calcPr calcMode="auto" fullCalcOnLoad="1" forceFullCalc="1"/>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yyyy-mm-dd"/>
    <x:numFmt numFmtId="201" formatCode="0.00"/>
    <x:numFmt numFmtId="202" formatCode="#,##0.00"/>
    <x:numFmt numFmtId="203" formatCode="#,##0"/>
    <x:numFmt numFmtId="204" formatCode="@"/>
  </x:numFmts>
  <x:fonts count="27">
    <x:font>
      <x:sz val="11"/>
      <x:name val="Carlito"/>
    </x:font>
    <x:font>
      <x:sz val="10"/>
      <x:color rgb="FF142B43"/>
      <x:name val="Aptos"/>
    </x:font>
    <x:font>
      <x:b/>
      <x:sz val="10"/>
      <x:color rgb="FFFFFFFF"/>
      <x:name val="Aptos"/>
    </x:font>
    <x:font>
      <x:b/>
      <x:sz val="12"/>
      <x:color rgb="FFFFFFFF"/>
      <x:name val="Aptos"/>
    </x:font>
    <x:font>
      <x:b/>
      <x:sz val="8"/>
      <x:color rgb="FFB8C7D5"/>
      <x:name val="Aptos"/>
    </x:font>
    <x:font>
      <x:sz val="11"/>
      <x:color rgb="FFC2CED9"/>
      <x:name val="Aptos"/>
    </x:font>
    <x:font>
      <x:b/>
      <x:sz val="11"/>
      <x:color rgb="FFFFFFFF"/>
      <x:name val="Aptos"/>
    </x:font>
    <x:font>
      <x:b/>
      <x:sz val="9"/>
      <x:color rgb="FF2F6BFF"/>
      <x:name val="Aptos"/>
    </x:font>
    <x:font>
      <x:b/>
      <x:sz val="26"/>
      <x:color rgb="FF142B43"/>
      <x:name val="Aptos"/>
    </x:font>
    <x:font>
      <x:b/>
      <x:sz val="13"/>
      <x:color rgb="FF2F6BFF"/>
      <x:name val="Aptos"/>
    </x:font>
    <x:font>
      <x:i/>
      <x:sz val="10"/>
      <x:color rgb="FF6E8195"/>
      <x:name val="Aptos"/>
    </x:font>
    <x:font>
      <x:sz val="8"/>
      <x:color rgb="FF6E8195"/>
      <x:name val="Aptos"/>
    </x:font>
    <x:font>
      <x:b/>
      <x:sz val="10"/>
      <x:color rgb="FF142B43"/>
      <x:name val="Aptos"/>
    </x:font>
    <x:font>
      <x:sz val="10"/>
      <x:color rgb="FF8A5A00"/>
      <x:name val="Aptos"/>
    </x:font>
    <x:font>
      <x:b/>
      <x:sz val="9"/>
      <x:color rgb="FFFFFFFF"/>
      <x:name val="Aptos"/>
    </x:font>
    <x:font>
      <x:b/>
      <x:sz val="8"/>
      <x:color rgb="FFFFFFFF"/>
      <x:name val="Aptos"/>
    </x:font>
    <x:font>
      <x:b/>
      <x:sz val="10"/>
      <x:color rgb="FF2F6BFF"/>
      <x:name val="Aptos"/>
    </x:font>
    <x:font>
      <x:b/>
      <x:sz val="8"/>
      <x:color rgb="FF6E8195"/>
      <x:name val="Aptos"/>
    </x:font>
    <x:font>
      <x:b/>
      <x:sz val="20"/>
      <x:color rgb="FF142B43"/>
      <x:name val="Aptos"/>
    </x:font>
    <x:font>
      <x:b/>
      <x:sz val="7"/>
      <x:color rgb="FFFFFFFF"/>
      <x:name val="Aptos"/>
    </x:font>
    <x:font>
      <x:b/>
      <x:sz val="15"/>
      <x:color rgb="FF2F6BFF"/>
      <x:name val="Aptos"/>
    </x:font>
    <x:font>
      <x:b/>
      <x:sz val="15"/>
      <x:color rgb="FF142B43"/>
      <x:name val="Aptos"/>
    </x:font>
    <x:font>
      <x:b/>
      <x:sz val="10"/>
      <x:color rgb="FF6E8195"/>
      <x:name val="Aptos"/>
    </x:font>
    <x:font>
      <x:b/>
      <x:sz val="11"/>
      <x:color rgb="FF8A5A00"/>
      <x:name val="Aptos"/>
    </x:font>
    <x:font>
      <x:b/>
      <x:sz val="12"/>
      <x:color rgb="FF2F6BFF"/>
      <x:name val="Aptos"/>
    </x:font>
    <x:font>
      <x:b/>
      <x:sz val="12"/>
      <x:color rgb="FFF59E0B"/>
      <x:name val="Aptos"/>
    </x:font>
    <x:font>
      <x:b/>
      <x:sz val="10"/>
      <x:color rgb="FF8A5A00"/>
      <x:name val="Aptos"/>
    </x:font>
  </x:fonts>
  <x:fills count="11">
    <x:fill>
      <x:patternFill patternType="none"/>
    </x:fill>
    <x:fill>
      <x:patternFill patternType="gray125"/>
    </x:fill>
    <x:fill>
      <x:patternFill patternType="solid">
        <x:fgColor rgb="FFF3F6FA"/>
      </x:patternFill>
    </x:fill>
    <x:fill>
      <x:patternFill patternType="solid">
        <x:fgColor rgb="FF15324B"/>
      </x:patternFill>
    </x:fill>
    <x:fill>
      <x:patternFill patternType="solid">
        <x:fgColor rgb="FF214963"/>
      </x:patternFill>
    </x:fill>
    <x:fill>
      <x:patternFill patternType="solid">
        <x:fgColor rgb="FFFFFFFF"/>
      </x:patternFill>
    </x:fill>
    <x:fill>
      <x:patternFill patternType="solid">
        <x:fgColor rgb="FFE9F0FF"/>
      </x:patternFill>
    </x:fill>
    <x:fill>
      <x:patternFill patternType="solid">
        <x:fgColor rgb="FFE7F0FF"/>
      </x:patternFill>
    </x:fill>
    <x:fill>
      <x:patternFill patternType="solid">
        <x:fgColor rgb="FFFFF1D6"/>
      </x:patternFill>
    </x:fill>
    <x:fill>
      <x:patternFill patternType="solid">
        <x:fgColor rgb="FFEEF2F6"/>
      </x:patternFill>
    </x:fill>
    <x:fill>
      <x:patternFill patternType="solid">
        <x:fgColor rgb="FF18A999"/>
      </x:patternFill>
    </x:fill>
  </x:fills>
  <x:borders count="17">
    <x:border/>
    <x:border>
      <x:bottom style="thick">
        <x:color rgb="FF18A999"/>
      </x:bottom>
    </x:border>
    <x:border>
      <x:left style="thick">
        <x:color rgb="FF2F6BFF"/>
      </x:left>
    </x:border>
    <x:border>
      <x:left style="thin">
        <x:color rgb="FFCEDAE6"/>
      </x:left>
      <x:right style="thin">
        <x:color rgb="FFCEDAE6"/>
      </x:right>
      <x:top style="thin">
        <x:color rgb="FFCEDAE6"/>
      </x:top>
      <x:bottom style="thin">
        <x:color rgb="FFCEDAE6"/>
      </x:bottom>
    </x:border>
    <x:border>
      <x:left style="thick">
        <x:color rgb="FFF59E0B"/>
      </x:left>
    </x:border>
    <x:border>
      <x:top style="thick">
        <x:color rgb="FF2F6BFF"/>
      </x:top>
    </x:border>
    <x:border>
      <x:left style="thin">
        <x:color rgb="FFCEDAE6"/>
      </x:left>
    </x:border>
    <x:border>
      <x:right style="thin">
        <x:color rgb="FFCEDAE6"/>
      </x:right>
    </x:border>
    <x:border>
      <x:left style="thin">
        <x:color rgb="FFCEDAE6"/>
      </x:left>
      <x:bottom style="thin">
        <x:color rgb="FFCEDAE6"/>
      </x:bottom>
    </x:border>
    <x:border>
      <x:bottom style="thin">
        <x:color rgb="FFCEDAE6"/>
      </x:bottom>
    </x:border>
    <x:border>
      <x:right style="thin">
        <x:color rgb="FFCEDAE6"/>
      </x:right>
      <x:bottom style="thin">
        <x:color rgb="FFCEDAE6"/>
      </x:bottom>
    </x:border>
    <x:border>
      <x:top style="thick">
        <x:color rgb="FF18A999"/>
      </x:top>
    </x:border>
    <x:border>
      <x:top style="thick">
        <x:color rgb="FFE85D5D"/>
      </x:top>
    </x:border>
    <x:border>
      <x:top style="thick">
        <x:color rgb="FFF59E0B"/>
      </x:top>
    </x:border>
    <x:border>
      <x:left style="thin">
        <x:color rgb="FF2F6BFF"/>
      </x:left>
      <x:right style="thin">
        <x:color rgb="FF2F6BFF"/>
      </x:right>
      <x:top style="thin">
        <x:color rgb="FF2F6BFF"/>
      </x:top>
      <x:bottom style="thin">
        <x:color rgb="FF2F6BFF"/>
      </x:bottom>
    </x:border>
    <x:border>
      <x:bottom style="thick">
        <x:color rgb="FF2F6BFF"/>
      </x:bottom>
    </x:border>
    <x:border>
      <x:bottom style="thick">
        <x:color rgb="FFF59E0B"/>
      </x:bottom>
    </x:border>
  </x:borders>
  <x:cellStyleXfs count="1">
    <x:xf numFmtId="0" fontId="0" fillId="0" borderId="0"/>
  </x:cellStyleXfs>
  <x:cellXfs count="194">
    <x:xf numFmtId="0" fontId="0" fillId="0" borderId="0" xfId="0"/>
    <x:xf numFmtId="0" fontId="1" fillId="0" borderId="0" xfId="0" applyNumberFormat="1" applyFont="1" applyFill="1" applyBorder="1"/>
    <x:xf numFmtId="0" fontId="1" fillId="2" borderId="0" xfId="0" applyNumberFormat="1" applyFont="1" applyFill="1" applyBorder="1"/>
    <x:xf numFmtId="0" fontId="1"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2" fillId="3" borderId="0" xfId="0" applyNumberFormat="1" applyFont="1" applyFill="1" applyBorder="1" applyAlignment="1">
      <x:alignment horizontal="center" vertical="center"/>
    </x:xf>
    <x:xf numFmtId="0" fontId="3" fillId="3" borderId="0" xfId="0" applyNumberFormat="1" applyFont="1" applyFill="1" applyBorder="1" applyAlignment="1">
      <x:alignment horizontal="center" vertical="center"/>
    </x:xf>
    <x:xf numFmtId="0" fontId="3" fillId="3" borderId="0" xfId="0" applyNumberFormat="1" applyFont="1" applyFill="1" applyBorder="1" applyAlignment="1">
      <x:alignment horizontal="left" vertical="center"/>
    </x:xf>
    <x:xf numFmtId="0" fontId="4" fillId="3" borderId="0" xfId="0" applyNumberFormat="1" applyFont="1" applyFill="1" applyBorder="1" applyAlignment="1">
      <x:alignment horizontal="center" vertical="center"/>
    </x:xf>
    <x:xf numFmtId="0" fontId="4" fillId="3" borderId="0" xfId="0" applyNumberFormat="1" applyFont="1" applyFill="1" applyBorder="1" applyAlignment="1">
      <x:alignment horizontal="left" vertical="center"/>
    </x:xf>
    <x:xf numFmtId="0" fontId="4" fillId="3" borderId="0" xfId="0" applyNumberFormat="1" applyFont="1" applyFill="1" applyBorder="1" applyAlignment="1">
      <x:alignment horizontal="right" vertical="center"/>
    </x:xf>
    <x:xf numFmtId="0" fontId="5" fillId="3" borderId="0" xfId="0" applyNumberFormat="1" applyFont="1" applyFill="1" applyBorder="1" applyAlignment="1">
      <x:alignment horizontal="center" vertical="center"/>
    </x:xf>
    <x:xf numFmtId="0" fontId="2" fillId="4" borderId="0" xfId="0" applyNumberFormat="1" applyFont="1" applyFill="1" applyBorder="1" applyAlignment="1">
      <x:alignment horizontal="center" vertical="center"/>
    </x:xf>
    <x:xf numFmtId="0" fontId="6" fillId="4" borderId="0" xfId="0" applyNumberFormat="1" applyFont="1" applyFill="1" applyBorder="1" applyAlignment="1">
      <x:alignment horizontal="center" vertical="center"/>
    </x:xf>
    <x:xf numFmtId="0" fontId="6" fillId="4" borderId="1" xfId="0" applyNumberFormat="1" applyFont="1" applyFill="1" applyBorder="1" applyAlignment="1">
      <x:alignment horizontal="center" vertical="center"/>
    </x:xf>
    <x:xf numFmtId="0" fontId="1"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horizontal="left"/>
    </x:xf>
    <x:xf numFmtId="0" fontId="7" fillId="5" borderId="0" xfId="0" applyNumberFormat="1" applyFont="1" applyFill="1" applyBorder="1" applyAlignment="1">
      <x:alignment horizontal="left" vertical="center"/>
    </x:xf>
    <x:xf numFmtId="0" fontId="8" fillId="5" borderId="0" xfId="0" applyNumberFormat="1" applyFont="1" applyFill="1" applyBorder="1"/>
    <x:xf numFmtId="0" fontId="8" fillId="5" borderId="0" xfId="0" applyNumberFormat="1" applyFont="1" applyFill="1" applyBorder="1" applyAlignment="1">
      <x:alignment horizontal="left"/>
    </x:xf>
    <x:xf numFmtId="0" fontId="8" fillId="5" borderId="0" xfId="0" applyNumberFormat="1" applyFont="1" applyFill="1" applyBorder="1" applyAlignment="1">
      <x:alignment horizontal="left" vertical="center"/>
    </x:xf>
    <x:xf numFmtId="0" fontId="1" fillId="6" borderId="0" xfId="0" applyNumberFormat="1" applyFont="1" applyFill="1" applyBorder="1"/>
    <x:xf numFmtId="0" fontId="9" fillId="6" borderId="0" xfId="0" applyNumberFormat="1" applyFont="1" applyFill="1" applyBorder="1"/>
    <x:xf numFmtId="0" fontId="9" fillId="6" borderId="2" xfId="0" applyNumberFormat="1" applyFont="1" applyFill="1" applyBorder="1"/>
    <x:xf numFmtId="0" fontId="9" fillId="6" borderId="2" xfId="0" applyNumberFormat="1" applyFont="1" applyFill="1" applyBorder="1" applyAlignment="1">
      <x:alignment horizontal="center"/>
    </x:xf>
    <x:xf numFmtId="0" fontId="9" fillId="6" borderId="0" xfId="0" applyNumberFormat="1" applyFont="1" applyFill="1" applyBorder="1" applyAlignment="1">
      <x:alignment horizontal="center"/>
    </x:xf>
    <x:xf numFmtId="0" fontId="9" fillId="6" borderId="2" xfId="0" applyNumberFormat="1" applyFont="1" applyFill="1" applyBorder="1" applyAlignment="1">
      <x:alignment horizontal="center" vertical="center"/>
    </x:xf>
    <x:xf numFmtId="0" fontId="9" fillId="6" borderId="0" xfId="0" applyNumberFormat="1" applyFont="1" applyFill="1" applyBorder="1" applyAlignment="1">
      <x:alignment horizontal="center" vertical="center"/>
    </x:xf>
    <x:xf numFmtId="0" fontId="10" fillId="5" borderId="0" xfId="0" applyNumberFormat="1" applyFont="1" applyFill="1" applyBorder="1"/>
    <x:xf numFmtId="0" fontId="10" fillId="5" borderId="0" xfId="0" applyNumberFormat="1" applyFont="1" applyFill="1" applyBorder="1" applyAlignment="1">
      <x:alignment wrapText="1"/>
    </x:xf>
    <x:xf numFmtId="0" fontId="10" fillId="5" borderId="0" xfId="0" applyNumberFormat="1" applyFont="1" applyFill="1" applyBorder="1" applyAlignment="1">
      <x:alignment horizontal="left" wrapText="1"/>
    </x:xf>
    <x:xf numFmtId="0" fontId="10" fillId="5" borderId="0" xfId="0" applyNumberFormat="1" applyFont="1" applyFill="1" applyBorder="1" applyAlignment="1">
      <x:alignment horizontal="left" vertical="center" wrapText="1"/>
    </x:xf>
    <x:xf numFmtId="0" fontId="11" fillId="5" borderId="0" xfId="0" applyNumberFormat="1" applyFont="1" applyFill="1" applyBorder="1"/>
    <x:xf numFmtId="0" fontId="11" fillId="5" borderId="0" xfId="0" applyNumberFormat="1" applyFont="1" applyFill="1" applyBorder="1" applyAlignment="1">
      <x:alignment wrapText="1"/>
    </x:xf>
    <x:xf numFmtId="0" fontId="11" fillId="5" borderId="0" xfId="0" applyNumberFormat="1" applyFont="1" applyFill="1" applyBorder="1" applyAlignment="1">
      <x:alignment horizontal="left" wrapText="1"/>
    </x:xf>
    <x:xf numFmtId="0" fontId="11" fillId="5" borderId="0" xfId="0" applyNumberFormat="1" applyFont="1" applyFill="1" applyBorder="1" applyAlignment="1">
      <x:alignment horizontal="left" vertical="center" wrapText="1"/>
    </x:xf>
    <x:xf numFmtId="0" fontId="2" fillId="3" borderId="0" xfId="0" applyNumberFormat="1" applyFont="1" applyFill="1" applyBorder="1" applyAlignment="1">
      <x:alignment horizontal="left"/>
    </x:xf>
    <x:xf numFmtId="0" fontId="2" fillId="3" borderId="0" xfId="0" applyNumberFormat="1" applyFont="1" applyFill="1" applyBorder="1" applyAlignment="1">
      <x:alignment horizontal="left" vertical="center"/>
    </x:xf>
    <x:xf numFmtId="0" fontId="1" fillId="5" borderId="3" xfId="0" applyNumberFormat="1" applyFont="1" applyFill="1" applyBorder="1"/>
    <x:xf numFmtId="0" fontId="12" fillId="5" borderId="3" xfId="0" applyNumberFormat="1" applyFont="1" applyFill="1" applyBorder="1"/>
    <x:xf numFmtId="0" fontId="1" fillId="7" borderId="3" xfId="0" applyNumberFormat="1" applyFont="1" applyFill="1" applyBorder="1"/>
    <x:xf numFmtId="200" fontId="1" fillId="7" borderId="3" xfId="0" applyNumberFormat="1" applyFont="1" applyFill="1" applyBorder="1"/>
    <x:xf numFmtId="201" fontId="1" fillId="7" borderId="3" xfId="0" applyNumberFormat="1" applyFont="1" applyFill="1" applyBorder="1"/>
    <x:xf numFmtId="0" fontId="1" fillId="8" borderId="0" xfId="0" applyNumberFormat="1" applyFont="1" applyFill="1" applyBorder="1"/>
    <x:xf numFmtId="0" fontId="13" fillId="8" borderId="0" xfId="0" applyNumberFormat="1" applyFont="1" applyFill="1" applyBorder="1"/>
    <x:xf numFmtId="0" fontId="13" fillId="8" borderId="4" xfId="0" applyNumberFormat="1" applyFont="1" applyFill="1" applyBorder="1"/>
    <x:xf numFmtId="0" fontId="13" fillId="8" borderId="4" xfId="0" applyNumberFormat="1" applyFont="1" applyFill="1" applyBorder="1" applyAlignment="1">
      <x:alignment wrapText="1"/>
    </x:xf>
    <x:xf numFmtId="0" fontId="13" fillId="8" borderId="0" xfId="0" applyNumberFormat="1" applyFont="1" applyFill="1" applyBorder="1" applyAlignment="1">
      <x:alignment wrapText="1"/>
    </x:xf>
    <x:xf numFmtId="0" fontId="13" fillId="8" borderId="4" xfId="0" applyNumberFormat="1" applyFont="1" applyFill="1" applyBorder="1" applyAlignment="1">
      <x:alignment horizontal="left" wrapText="1"/>
    </x:xf>
    <x:xf numFmtId="0" fontId="13" fillId="8" borderId="0" xfId="0" applyNumberFormat="1" applyFont="1" applyFill="1" applyBorder="1" applyAlignment="1">
      <x:alignment horizontal="left" wrapText="1"/>
    </x:xf>
    <x:xf numFmtId="0" fontId="13" fillId="8" borderId="4" xfId="0" applyNumberFormat="1" applyFont="1" applyFill="1" applyBorder="1" applyAlignment="1">
      <x:alignment horizontal="left" vertical="center" wrapText="1"/>
    </x:xf>
    <x:xf numFmtId="0" fontId="13" fillId="8" borderId="0" xfId="0" applyNumberFormat="1" applyFont="1" applyFill="1" applyBorder="1" applyAlignment="1">
      <x:alignment horizontal="left" vertical="center" wrapText="1"/>
    </x:xf>
    <x:xf numFmtId="0" fontId="14" fillId="3" borderId="0" xfId="0" applyNumberFormat="1" applyFont="1" applyFill="1" applyBorder="1"/>
    <x:xf numFmtId="0" fontId="14" fillId="3" borderId="0" xfId="0" applyNumberFormat="1" applyFont="1" applyFill="1" applyBorder="1" applyAlignment="1">
      <x:alignment wrapText="1"/>
    </x:xf>
    <x:xf numFmtId="0" fontId="14" fillId="3" borderId="0" xfId="0" applyNumberFormat="1" applyFont="1" applyFill="1" applyBorder="1" applyAlignment="1">
      <x:alignment horizontal="center" wrapText="1"/>
    </x:xf>
    <x:xf numFmtId="0" fontId="14" fillId="3" borderId="0" xfId="0" applyNumberFormat="1" applyFont="1" applyFill="1" applyBorder="1" applyAlignment="1">
      <x:alignment horizontal="center" vertical="center" wrapText="1"/>
    </x:xf>
    <x:xf numFmtId="0" fontId="1" fillId="7" borderId="0" xfId="0" applyNumberFormat="1" applyFont="1" applyFill="1" applyBorder="1"/>
    <x:xf numFmtId="0" fontId="14" fillId="3" borderId="3" xfId="0" applyNumberFormat="1" applyFont="1" applyFill="1" applyBorder="1" applyAlignment="1">
      <x:alignment horizontal="center" vertical="center" wrapText="1"/>
    </x:xf>
    <x:xf numFmtId="0" fontId="1" fillId="7" borderId="3" xfId="0" applyNumberFormat="1" applyFont="1" applyFill="1" applyBorder="1" applyAlignment="1">
      <x:alignment wrapText="1"/>
    </x:xf>
    <x:xf numFmtId="0" fontId="1" fillId="4" borderId="0" xfId="0" applyNumberFormat="1" applyFont="1" applyFill="1" applyBorder="1"/>
    <x:xf numFmtId="0" fontId="15" fillId="4" borderId="0" xfId="0" applyNumberFormat="1" applyFont="1" applyFill="1" applyBorder="1"/>
    <x:xf numFmtId="0" fontId="15" fillId="4" borderId="0" xfId="0" applyNumberFormat="1" applyFont="1" applyFill="1" applyBorder="1" applyAlignment="1">
      <x:alignment wrapText="1"/>
    </x:xf>
    <x:xf numFmtId="0" fontId="15" fillId="4" borderId="0" xfId="0" applyNumberFormat="1" applyFont="1" applyFill="1" applyBorder="1" applyAlignment="1">
      <x:alignment horizontal="center" wrapText="1"/>
    </x:xf>
    <x:xf numFmtId="0" fontId="15" fillId="4" borderId="0" xfId="0" applyNumberFormat="1" applyFont="1" applyFill="1" applyBorder="1" applyAlignment="1">
      <x:alignment horizontal="center" vertical="center" wrapText="1"/>
    </x:xf>
    <x:xf numFmtId="0" fontId="15" fillId="4" borderId="3" xfId="0" applyNumberFormat="1" applyFont="1" applyFill="1" applyBorder="1" applyAlignment="1">
      <x:alignment horizontal="center" vertical="center" wrapText="1"/>
    </x:xf>
    <x:xf numFmtId="202" fontId="1" fillId="7" borderId="3" xfId="0" applyNumberFormat="1" applyFont="1" applyFill="1" applyBorder="1"/>
    <x:xf numFmtId="0" fontId="16" fillId="7" borderId="3" xfId="0" applyNumberFormat="1" applyFont="1" applyFill="1" applyBorder="1"/>
    <x:xf numFmtId="0" fontId="12" fillId="7" borderId="3" xfId="0" applyNumberFormat="1" applyFont="1" applyFill="1" applyBorder="1"/>
    <x:xf numFmtId="0" fontId="17" fillId="5" borderId="0" xfId="0" applyNumberFormat="1" applyFont="1" applyFill="1" applyBorder="1"/>
    <x:xf numFmtId="0" fontId="17" fillId="5" borderId="5" xfId="0" applyNumberFormat="1" applyFont="1" applyFill="1" applyBorder="1"/>
    <x:xf numFmtId="0" fontId="17" fillId="5" borderId="5" xfId="0" applyNumberFormat="1" applyFont="1" applyFill="1" applyBorder="1" applyAlignment="1">
      <x:alignment horizontal="left"/>
    </x:xf>
    <x:xf numFmtId="0" fontId="17" fillId="5" borderId="5" xfId="0" applyNumberFormat="1" applyFont="1" applyFill="1" applyBorder="1" applyAlignment="1">
      <x:alignment horizontal="left" vertical="center"/>
    </x:xf>
    <x:xf numFmtId="0" fontId="18" fillId="5" borderId="0" xfId="0" applyNumberFormat="1" applyFont="1" applyFill="1" applyBorder="1"/>
    <x:xf numFmtId="0" fontId="18" fillId="5" borderId="6" xfId="0" applyNumberFormat="1" applyFont="1" applyFill="1" applyBorder="1"/>
    <x:xf numFmtId="0" fontId="18" fillId="5" borderId="7" xfId="0" applyNumberFormat="1" applyFont="1" applyFill="1" applyBorder="1"/>
    <x:xf numFmtId="0" fontId="18" fillId="5" borderId="8" xfId="0" applyNumberFormat="1" applyFont="1" applyFill="1" applyBorder="1"/>
    <x:xf numFmtId="0" fontId="18" fillId="5" borderId="9" xfId="0" applyNumberFormat="1" applyFont="1" applyFill="1" applyBorder="1"/>
    <x:xf numFmtId="0" fontId="18" fillId="5" borderId="10" xfId="0" applyNumberFormat="1" applyFont="1" applyFill="1" applyBorder="1"/>
    <x:xf numFmtId="0" fontId="18" fillId="5" borderId="6" xfId="0" applyNumberFormat="1" applyFont="1" applyFill="1" applyBorder="1" applyAlignment="1">
      <x:alignment horizontal="left"/>
    </x:xf>
    <x:xf numFmtId="0" fontId="18" fillId="5" borderId="0" xfId="0" applyNumberFormat="1" applyFont="1" applyFill="1" applyBorder="1" applyAlignment="1">
      <x:alignment horizontal="left"/>
    </x:xf>
    <x:xf numFmtId="0" fontId="18" fillId="5" borderId="7" xfId="0" applyNumberFormat="1" applyFont="1" applyFill="1" applyBorder="1" applyAlignment="1">
      <x:alignment horizontal="left"/>
    </x:xf>
    <x:xf numFmtId="0" fontId="18" fillId="5" borderId="8" xfId="0" applyNumberFormat="1" applyFont="1" applyFill="1" applyBorder="1" applyAlignment="1">
      <x:alignment horizontal="left"/>
    </x:xf>
    <x:xf numFmtId="0" fontId="18" fillId="5" borderId="9" xfId="0" applyNumberFormat="1" applyFont="1" applyFill="1" applyBorder="1" applyAlignment="1">
      <x:alignment horizontal="left"/>
    </x:xf>
    <x:xf numFmtId="0" fontId="18" fillId="5" borderId="10" xfId="0" applyNumberFormat="1" applyFont="1" applyFill="1" applyBorder="1" applyAlignment="1">
      <x:alignment horizontal="left"/>
    </x:xf>
    <x:xf numFmtId="0" fontId="18" fillId="5" borderId="6" xfId="0" applyNumberFormat="1" applyFont="1" applyFill="1" applyBorder="1" applyAlignment="1">
      <x:alignment horizontal="left" vertical="center"/>
    </x:xf>
    <x:xf numFmtId="0" fontId="18" fillId="5" borderId="0" xfId="0" applyNumberFormat="1" applyFont="1" applyFill="1" applyBorder="1" applyAlignment="1">
      <x:alignment horizontal="left" vertical="center"/>
    </x:xf>
    <x:xf numFmtId="0" fontId="18" fillId="5" borderId="7" xfId="0" applyNumberFormat="1" applyFont="1" applyFill="1" applyBorder="1" applyAlignment="1">
      <x:alignment horizontal="left" vertical="center"/>
    </x:xf>
    <x:xf numFmtId="0" fontId="18" fillId="5" borderId="8" xfId="0" applyNumberFormat="1" applyFont="1" applyFill="1" applyBorder="1" applyAlignment="1">
      <x:alignment horizontal="left" vertical="center"/>
    </x:xf>
    <x:xf numFmtId="0" fontId="18" fillId="5" borderId="9" xfId="0" applyNumberFormat="1" applyFont="1" applyFill="1" applyBorder="1" applyAlignment="1">
      <x:alignment horizontal="left" vertical="center"/>
    </x:xf>
    <x:xf numFmtId="0" fontId="18" fillId="5" borderId="10" xfId="0" applyNumberFormat="1" applyFont="1" applyFill="1" applyBorder="1" applyAlignment="1">
      <x:alignment horizontal="left" vertical="center"/>
    </x:xf>
    <x:xf numFmtId="203" fontId="18" fillId="5" borderId="6" xfId="0" applyNumberFormat="1" applyFont="1" applyFill="1" applyBorder="1" applyAlignment="1">
      <x:alignment horizontal="left" vertical="center"/>
    </x:xf>
    <x:xf numFmtId="0" fontId="17" fillId="5" borderId="11" xfId="0" applyNumberFormat="1" applyFont="1" applyFill="1" applyBorder="1"/>
    <x:xf numFmtId="0" fontId="17" fillId="5" borderId="11" xfId="0" applyNumberFormat="1" applyFont="1" applyFill="1" applyBorder="1" applyAlignment="1">
      <x:alignment horizontal="left"/>
    </x:xf>
    <x:xf numFmtId="0" fontId="17" fillId="5" borderId="11" xfId="0" applyNumberFormat="1" applyFont="1" applyFill="1" applyBorder="1" applyAlignment="1">
      <x:alignment horizontal="left" vertical="center"/>
    </x:xf>
    <x:xf numFmtId="202" fontId="18" fillId="5" borderId="6" xfId="0" applyNumberFormat="1" applyFont="1" applyFill="1" applyBorder="1" applyAlignment="1">
      <x:alignment horizontal="left" vertical="center"/>
    </x:xf>
    <x:xf numFmtId="0" fontId="17" fillId="5" borderId="12" xfId="0" applyNumberFormat="1" applyFont="1" applyFill="1" applyBorder="1"/>
    <x:xf numFmtId="0" fontId="17" fillId="5" borderId="12" xfId="0" applyNumberFormat="1" applyFont="1" applyFill="1" applyBorder="1" applyAlignment="1">
      <x:alignment horizontal="left"/>
    </x:xf>
    <x:xf numFmtId="0" fontId="17" fillId="5" borderId="12" xfId="0" applyNumberFormat="1" applyFont="1" applyFill="1" applyBorder="1" applyAlignment="1">
      <x:alignment horizontal="left" vertical="center"/>
    </x:xf>
    <x:xf numFmtId="0" fontId="17" fillId="5" borderId="13" xfId="0" applyNumberFormat="1" applyFont="1" applyFill="1" applyBorder="1"/>
    <x:xf numFmtId="0" fontId="17" fillId="5" borderId="13" xfId="0" applyNumberFormat="1" applyFont="1" applyFill="1" applyBorder="1" applyAlignment="1">
      <x:alignment horizontal="left"/>
    </x:xf>
    <x:xf numFmtId="0" fontId="17" fillId="5" borderId="13" xfId="0" applyNumberFormat="1" applyFont="1" applyFill="1" applyBorder="1" applyAlignment="1">
      <x:alignment horizontal="left" vertical="center"/>
    </x:xf>
    <x:xf numFmtId="0" fontId="19" fillId="4" borderId="0" xfId="0" applyNumberFormat="1" applyFont="1" applyFill="1" applyBorder="1"/>
    <x:xf numFmtId="0" fontId="19" fillId="4" borderId="0" xfId="0" applyNumberFormat="1" applyFont="1" applyFill="1" applyBorder="1" applyAlignment="1">
      <x:alignment wrapText="1"/>
    </x:xf>
    <x:xf numFmtId="0" fontId="19" fillId="4" borderId="0" xfId="0" applyNumberFormat="1" applyFont="1" applyFill="1" applyBorder="1" applyAlignment="1">
      <x:alignment horizontal="center" wrapText="1"/>
    </x:xf>
    <x:xf numFmtId="0" fontId="19" fillId="4" borderId="0" xfId="0" applyNumberFormat="1" applyFont="1" applyFill="1" applyBorder="1" applyAlignment="1">
      <x:alignment horizontal="center" vertical="center" wrapText="1"/>
    </x:xf>
    <x:xf numFmtId="0" fontId="1" fillId="9" borderId="0" xfId="0" applyNumberFormat="1" applyFont="1" applyFill="1" applyBorder="1"/>
    <x:xf numFmtId="202" fontId="1" fillId="7" borderId="0" xfId="0" applyNumberFormat="1" applyFont="1" applyFill="1" applyBorder="1"/>
    <x:xf numFmtId="202" fontId="1" fillId="9" borderId="0" xfId="0" applyNumberFormat="1" applyFont="1" applyFill="1" applyBorder="1"/>
    <x:xf numFmtId="0" fontId="19" fillId="4" borderId="3" xfId="0" applyNumberFormat="1" applyFont="1" applyFill="1" applyBorder="1" applyAlignment="1">
      <x:alignment horizontal="center" vertical="center" wrapText="1"/>
    </x:xf>
    <x:xf numFmtId="0" fontId="1" fillId="9" borderId="3" xfId="0" applyNumberFormat="1" applyFont="1" applyFill="1" applyBorder="1"/>
    <x:xf numFmtId="202" fontId="1" fillId="9" borderId="3" xfId="0" applyNumberFormat="1" applyFont="1" applyFill="1" applyBorder="1"/>
    <x:xf numFmtId="0" fontId="14" fillId="4" borderId="0" xfId="0" applyNumberFormat="1" applyFont="1" applyFill="1" applyBorder="1"/>
    <x:xf numFmtId="0" fontId="14" fillId="4" borderId="0" xfId="0" applyNumberFormat="1" applyFont="1" applyFill="1" applyBorder="1" applyAlignment="1">
      <x:alignment horizontal="center"/>
    </x:xf>
    <x:xf numFmtId="0" fontId="14" fillId="4" borderId="0" xfId="0" applyNumberFormat="1" applyFont="1" applyFill="1" applyBorder="1" applyAlignment="1">
      <x:alignment horizontal="center" vertical="center"/>
    </x:xf>
    <x:xf numFmtId="0" fontId="20" fillId="7" borderId="0" xfId="0" applyNumberFormat="1" applyFont="1" applyFill="1" applyBorder="1"/>
    <x:xf numFmtId="0" fontId="20" fillId="7" borderId="14" xfId="0" applyNumberFormat="1" applyFont="1" applyFill="1" applyBorder="1"/>
    <x:xf numFmtId="0" fontId="20" fillId="7" borderId="14" xfId="0" applyNumberFormat="1" applyFont="1" applyFill="1" applyBorder="1" applyAlignment="1">
      <x:alignment horizontal="center"/>
    </x:xf>
    <x:xf numFmtId="0" fontId="20" fillId="7" borderId="14" xfId="0" applyNumberFormat="1" applyFont="1" applyFill="1" applyBorder="1" applyAlignment="1">
      <x:alignment horizontal="center" vertical="center"/>
    </x:xf>
    <x:xf numFmtId="0" fontId="21" fillId="5" borderId="0" xfId="0" applyNumberFormat="1" applyFont="1" applyFill="1" applyBorder="1"/>
    <x:xf numFmtId="0" fontId="21" fillId="5" borderId="0" xfId="0" applyNumberFormat="1" applyFont="1" applyFill="1" applyBorder="1" applyAlignment="1">
      <x:alignment horizontal="left"/>
    </x:xf>
    <x:xf numFmtId="0" fontId="21" fillId="5" borderId="0" xfId="0" applyNumberFormat="1" applyFont="1" applyFill="1" applyBorder="1" applyAlignment="1">
      <x:alignment horizontal="left" vertical="center"/>
    </x:xf>
    <x:xf numFmtId="0" fontId="22" fillId="5" borderId="0" xfId="0" applyNumberFormat="1" applyFont="1" applyFill="1" applyBorder="1"/>
    <x:xf numFmtId="0" fontId="22" fillId="5" borderId="0" xfId="0" applyNumberFormat="1" applyFont="1" applyFill="1" applyBorder="1" applyAlignment="1">
      <x:alignment horizontal="right"/>
    </x:xf>
    <x:xf numFmtId="0" fontId="22" fillId="5" borderId="0" xfId="0" applyNumberFormat="1" applyFont="1" applyFill="1" applyBorder="1" applyAlignment="1">
      <x:alignment horizontal="right" vertical="center"/>
    </x:xf>
    <x:xf numFmtId="204" fontId="18" fillId="5" borderId="6" xfId="0" applyNumberFormat="1" applyFont="1" applyFill="1" applyBorder="1" applyAlignment="1">
      <x:alignment horizontal="left" vertical="center"/>
    </x:xf>
    <x:xf numFmtId="0" fontId="14" fillId="4" borderId="3" xfId="0" applyNumberFormat="1" applyFont="1" applyFill="1" applyBorder="1" applyAlignment="1">
      <x:alignment horizontal="center"/>
    </x:xf>
    <x:xf numFmtId="202" fontId="1" fillId="5" borderId="3" xfId="0" applyNumberFormat="1" applyFont="1" applyFill="1" applyBorder="1"/>
    <x:xf numFmtId="0" fontId="23" fillId="8" borderId="0" xfId="0" applyNumberFormat="1" applyFont="1" applyFill="1" applyBorder="1"/>
    <x:xf numFmtId="0" fontId="23" fillId="8" borderId="4" xfId="0" applyNumberFormat="1" applyFont="1" applyFill="1" applyBorder="1"/>
    <x:xf numFmtId="0" fontId="23" fillId="8" borderId="4" xfId="0" applyNumberFormat="1" applyFont="1" applyFill="1" applyBorder="1" applyAlignment="1">
      <x:alignment wrapText="1"/>
    </x:xf>
    <x:xf numFmtId="0" fontId="23" fillId="8" borderId="0" xfId="0" applyNumberFormat="1" applyFont="1" applyFill="1" applyBorder="1" applyAlignment="1">
      <x:alignment wrapText="1"/>
    </x:xf>
    <x:xf numFmtId="0" fontId="23" fillId="8" borderId="4" xfId="0" applyNumberFormat="1" applyFont="1" applyFill="1" applyBorder="1" applyAlignment="1">
      <x:alignment horizontal="center" wrapText="1"/>
    </x:xf>
    <x:xf numFmtId="0" fontId="23" fillId="8" borderId="0" xfId="0" applyNumberFormat="1" applyFont="1" applyFill="1" applyBorder="1" applyAlignment="1">
      <x:alignment horizontal="center" wrapText="1"/>
    </x:xf>
    <x:xf numFmtId="0" fontId="23" fillId="8" borderId="4" xfId="0" applyNumberFormat="1" applyFont="1" applyFill="1" applyBorder="1" applyAlignment="1">
      <x:alignment horizontal="center" vertical="center" wrapText="1"/>
    </x:xf>
    <x:xf numFmtId="0" fontId="23" fillId="8" borderId="0" xfId="0" applyNumberFormat="1" applyFont="1" applyFill="1" applyBorder="1" applyAlignment="1">
      <x:alignment horizontal="center" vertical="center" wrapText="1"/>
    </x:xf>
    <x:xf numFmtId="0" fontId="3" fillId="3" borderId="0" xfId="0" applyNumberFormat="1" applyFont="1" applyFill="1" applyBorder="1"/>
    <x:xf numFmtId="0" fontId="3" fillId="3" borderId="0" xfId="0" applyNumberFormat="1" applyFont="1" applyFill="1" applyBorder="1" applyAlignment="1">
      <x:alignment horizontal="left"/>
    </x:xf>
    <x:xf numFmtId="0" fontId="14" fillId="4" borderId="3" xfId="0" applyNumberFormat="1" applyFont="1" applyFill="1" applyBorder="1"/>
    <x:xf numFmtId="200" fontId="18" fillId="5" borderId="6" xfId="0" applyNumberFormat="1" applyFont="1" applyFill="1" applyBorder="1" applyAlignment="1">
      <x:alignment horizontal="left" vertical="center"/>
    </x:xf>
    <x:xf numFmtId="0" fontId="1"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wrapText="1"/>
    </x:xf>
    <x:xf numFmtId="0" fontId="3" fillId="10" borderId="0" xfId="0" applyNumberFormat="1" applyFont="1" applyFill="1" applyBorder="1" applyAlignment="1">
      <x:alignment horizontal="left" wrapText="1"/>
    </x:xf>
    <x:xf numFmtId="0" fontId="3" fillId="10" borderId="0" xfId="0" applyNumberFormat="1" applyFont="1" applyFill="1" applyBorder="1" applyAlignment="1">
      <x:alignment horizontal="left" vertical="center" wrapText="1"/>
    </x:xf>
    <x:xf numFmtId="0" fontId="24" fillId="5" borderId="0" xfId="0" applyNumberFormat="1" applyFont="1" applyFill="1" applyBorder="1"/>
    <x:xf numFmtId="0" fontId="24" fillId="5" borderId="15" xfId="0" applyNumberFormat="1" applyFont="1" applyFill="1" applyBorder="1"/>
    <x:xf numFmtId="0" fontId="24" fillId="5" borderId="0" xfId="0" applyNumberFormat="1" applyFont="1" applyFill="1" applyBorder="1" applyAlignment="1">
      <x:alignment wrapText="1"/>
    </x:xf>
    <x:xf numFmtId="0" fontId="24" fillId="5" borderId="15" xfId="0" applyNumberFormat="1" applyFont="1" applyFill="1" applyBorder="1" applyAlignment="1">
      <x:alignment wrapText="1"/>
    </x:xf>
    <x:xf numFmtId="0" fontId="24" fillId="5" borderId="0" xfId="0" applyNumberFormat="1" applyFont="1" applyFill="1" applyBorder="1" applyAlignment="1">
      <x:alignment horizontal="left" wrapText="1"/>
    </x:xf>
    <x:xf numFmtId="0" fontId="24" fillId="5" borderId="15" xfId="0" applyNumberFormat="1" applyFont="1" applyFill="1" applyBorder="1" applyAlignment="1">
      <x:alignment horizontal="left" wrapText="1"/>
    </x:xf>
    <x:xf numFmtId="0" fontId="24" fillId="5" borderId="0" xfId="0" applyNumberFormat="1" applyFont="1" applyFill="1" applyBorder="1" applyAlignment="1">
      <x:alignment horizontal="left" vertical="center" wrapText="1"/>
    </x:xf>
    <x:xf numFmtId="0" fontId="24" fillId="5" borderId="15" xfId="0" applyNumberFormat="1" applyFont="1" applyFill="1" applyBorder="1" applyAlignment="1">
      <x:alignment horizontal="left" vertical="center" wrapText="1"/>
    </x:xf>
    <x:xf numFmtId="0" fontId="25" fillId="5" borderId="0" xfId="0" applyNumberFormat="1" applyFont="1" applyFill="1" applyBorder="1"/>
    <x:xf numFmtId="0" fontId="25" fillId="5" borderId="16" xfId="0" applyNumberFormat="1" applyFont="1" applyFill="1" applyBorder="1"/>
    <x:xf numFmtId="0" fontId="25" fillId="5" borderId="0" xfId="0" applyNumberFormat="1" applyFont="1" applyFill="1" applyBorder="1" applyAlignment="1">
      <x:alignment wrapText="1"/>
    </x:xf>
    <x:xf numFmtId="0" fontId="25" fillId="5" borderId="16" xfId="0" applyNumberFormat="1" applyFont="1" applyFill="1" applyBorder="1" applyAlignment="1">
      <x:alignment wrapText="1"/>
    </x:xf>
    <x:xf numFmtId="0" fontId="25" fillId="5" borderId="0" xfId="0" applyNumberFormat="1" applyFont="1" applyFill="1" applyBorder="1" applyAlignment="1">
      <x:alignment horizontal="left" wrapText="1"/>
    </x:xf>
    <x:xf numFmtId="0" fontId="25" fillId="5" borderId="16" xfId="0" applyNumberFormat="1" applyFont="1" applyFill="1" applyBorder="1" applyAlignment="1">
      <x:alignment horizontal="left" wrapText="1"/>
    </x:xf>
    <x:xf numFmtId="0" fontId="25" fillId="5" borderId="0" xfId="0" applyNumberFormat="1" applyFont="1" applyFill="1" applyBorder="1" applyAlignment="1">
      <x:alignment horizontal="left" vertical="center" wrapText="1"/>
    </x:xf>
    <x:xf numFmtId="0" fontId="25" fillId="5" borderId="16" xfId="0" applyNumberFormat="1" applyFont="1" applyFill="1" applyBorder="1" applyAlignment="1">
      <x:alignment horizontal="left" vertical="center" wrapText="1"/>
    </x:xf>
    <x:xf numFmtId="0" fontId="15" fillId="4" borderId="0" xfId="0" applyNumberFormat="1" applyFont="1" applyFill="1" applyBorder="1" applyAlignment="1">
      <x:alignment horizontal="center"/>
    </x:xf>
    <x:xf numFmtId="0" fontId="15" fillId="4" borderId="3" xfId="0" applyNumberFormat="1" applyFont="1" applyFill="1" applyBorder="1" applyAlignment="1">
      <x:alignment horizontal="center"/>
    </x:xf>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horizontal="center" wrapText="1"/>
    </x:xf>
    <x:xf numFmtId="0" fontId="6" fillId="3" borderId="0" xfId="0" applyNumberFormat="1" applyFont="1" applyFill="1" applyBorder="1" applyAlignment="1">
      <x:alignment horizontal="center" vertical="center" wrapText="1"/>
    </x:xf>
    <x:xf numFmtId="0" fontId="26" fillId="8" borderId="0" xfId="0" applyNumberFormat="1" applyFont="1" applyFill="1" applyBorder="1"/>
    <x:xf numFmtId="0" fontId="26" fillId="8" borderId="4" xfId="0" applyNumberFormat="1" applyFont="1" applyFill="1" applyBorder="1"/>
    <x:xf numFmtId="0" fontId="26" fillId="8" borderId="4" xfId="0" applyNumberFormat="1" applyFont="1" applyFill="1" applyBorder="1" applyAlignment="1">
      <x:alignment wrapText="1"/>
    </x:xf>
    <x:xf numFmtId="0" fontId="26" fillId="8" borderId="0" xfId="0" applyNumberFormat="1" applyFont="1" applyFill="1" applyBorder="1" applyAlignment="1">
      <x:alignment wrapText="1"/>
    </x:xf>
    <x:xf numFmtId="0" fontId="26" fillId="8" borderId="4" xfId="0" applyNumberFormat="1" applyFont="1" applyFill="1" applyBorder="1" applyAlignment="1">
      <x:alignment horizontal="center" wrapText="1"/>
    </x:xf>
    <x:xf numFmtId="0" fontId="26" fillId="8" borderId="0" xfId="0" applyNumberFormat="1" applyFont="1" applyFill="1" applyBorder="1" applyAlignment="1">
      <x:alignment horizontal="center" wrapText="1"/>
    </x:xf>
    <x:xf numFmtId="0" fontId="26" fillId="8" borderId="4" xfId="0" applyNumberFormat="1" applyFont="1" applyFill="1" applyBorder="1" applyAlignment="1">
      <x:alignment horizontal="center" vertical="center" wrapText="1"/>
    </x:xf>
    <x:xf numFmtId="0" fontId="26" fillId="8" borderId="0" xfId="0" applyNumberFormat="1" applyFont="1" applyFill="1" applyBorder="1" applyAlignment="1">
      <x:alignment horizontal="center" vertical="center" wrapText="1"/>
    </x:xf>
    <x:xf numFmtId="0" fontId="1" fillId="2" borderId="0" xfId="0" applyNumberFormat="1" applyFont="1" applyFill="1" applyBorder="1" applyAlignment="1">
      <x:alignment vertical="center"/>
    </x:xf>
    <x:xf numFmtId="0" fontId="15" fillId="4" borderId="3" xfId="0" applyNumberFormat="1" applyFont="1" applyFill="1" applyBorder="1" applyAlignment="1">
      <x:alignment horizontal="center" vertical="center"/>
    </x:xf>
    <x:xf numFmtId="0" fontId="1" fillId="5" borderId="3" xfId="0" applyNumberFormat="1" applyFont="1" applyFill="1" applyBorder="1" applyAlignment="1">
      <x:alignment vertical="center"/>
    </x:xf>
    <x:xf numFmtId="202" fontId="1" fillId="5" borderId="3" xfId="0" applyNumberFormat="1" applyFont="1" applyFill="1" applyBorder="1" applyAlignment="1">
      <x:alignment vertical="center"/>
    </x:xf>
    <x:xf numFmtId="0" fontId="7" fillId="5" borderId="0" xfId="0" applyNumberFormat="1" applyFont="1" applyFill="1" applyBorder="1" applyAlignment="1">
      <x:alignment horizontal="left" vertical="center" wrapText="1"/>
    </x:xf>
    <x:xf numFmtId="0" fontId="8" fillId="5" borderId="0" xfId="0" applyNumberFormat="1" applyFont="1" applyFill="1" applyBorder="1" applyAlignment="1">
      <x:alignment horizontal="left" vertical="center" wrapText="1"/>
    </x:xf>
    <x:xf numFmtId="0" fontId="12" fillId="5" borderId="3" xfId="0" applyNumberFormat="1" applyFont="1" applyFill="1" applyBorder="1" applyAlignment="1">
      <x:alignment vertical="center"/>
    </x:xf>
    <x:xf numFmtId="0" fontId="1" fillId="7" borderId="3" xfId="0" applyNumberFormat="1" applyFont="1" applyFill="1" applyBorder="1" applyAlignment="1">
      <x:alignment vertical="center"/>
    </x:xf>
    <x:xf numFmtId="0" fontId="1" fillId="7" borderId="3" xfId="0" applyNumberFormat="1" applyFont="1" applyFill="1" applyBorder="1" applyAlignment="1">
      <x:alignment vertical="center" wrapText="1"/>
    </x:xf>
    <x:xf numFmtId="200" fontId="1" fillId="7" borderId="3" xfId="0" applyNumberFormat="1" applyFont="1" applyFill="1" applyBorder="1" applyAlignment="1">
      <x:alignment vertical="center"/>
    </x:xf>
    <x:xf numFmtId="201" fontId="1" fillId="7" borderId="3" xfId="0" applyNumberFormat="1" applyFont="1" applyFill="1" applyBorder="1" applyAlignment="1">
      <x:alignment vertical="center"/>
    </x:xf>
    <x:xf numFmtId="0" fontId="16" fillId="7" borderId="3" xfId="0" applyNumberFormat="1" applyFont="1" applyFill="1" applyBorder="1" applyAlignment="1">
      <x:alignment vertical="center"/>
    </x:xf>
    <x:xf numFmtId="0" fontId="12" fillId="7" borderId="3" xfId="0" applyNumberFormat="1" applyFont="1" applyFill="1" applyBorder="1" applyAlignment="1">
      <x:alignment vertical="center"/>
    </x:xf>
    <x:xf numFmtId="202" fontId="1" fillId="7" borderId="3" xfId="0" applyNumberFormat="1" applyFont="1" applyFill="1" applyBorder="1" applyAlignment="1">
      <x:alignment vertical="center"/>
    </x:xf>
    <x:xf numFmtId="0" fontId="1" fillId="9" borderId="3" xfId="0" applyNumberFormat="1" applyFont="1" applyFill="1" applyBorder="1" applyAlignment="1">
      <x:alignment vertical="center"/>
    </x:xf>
    <x:xf numFmtId="202" fontId="1" fillId="9" borderId="3" xfId="0" applyNumberFormat="1" applyFont="1" applyFill="1" applyBorder="1" applyAlignment="1">
      <x:alignment vertical="center"/>
    </x:xf>
    <x:xf numFmtId="0" fontId="14" fillId="4" borderId="3" xfId="0" applyNumberFormat="1" applyFont="1" applyFill="1" applyBorder="1" applyAlignment="1">
      <x:alignment horizontal="center" vertical="center"/>
    </x:xf>
    <x:xf numFmtId="0" fontId="14" fillId="4" borderId="3" xfId="0" applyNumberFormat="1" applyFont="1" applyFill="1" applyBorder="1" applyAlignment="1">
      <x:alignment vertical="center"/>
    </x:xf>
  </x:cellXfs>
  <x:cellStyles count="1">
    <x:cellStyle name="Normal" xfId="0"/>
  </x:cellStyles>
  <x:dxfs count="4">
    <x:dxf>
      <x:font>
        <x:b/>
        <x:color rgb="FF8A5A00"/>
      </x:font>
      <x:fill>
        <x:patternFill>
          <x:bgColor rgb="FFFFF1D6"/>
        </x:patternFill>
      </x:fill>
    </x:dxf>
    <x:dxf>
      <x:font>
        <x:b/>
        <x:color rgb="FF21734B"/>
      </x:font>
      <x:fill>
        <x:patternFill>
          <x:bgColor rgb="FFE3F5EA"/>
        </x:patternFill>
      </x:fill>
    </x:dxf>
    <x:dxf>
      <x:font>
        <x:b/>
        <x:color rgb="FFB73E3E"/>
      </x:font>
      <x:fill>
        <x:patternFill>
          <x:bgColor rgb="FFFDE4E4"/>
        </x:patternFill>
      </x:fill>
    </x:dxf>
    <x:dxf>
      <x:font>
        <x:b/>
        <x:color rgb="FFB73E3E"/>
      </x:font>
      <x:fill>
        <x:patternFill>
          <x:bgColor rgb="FFFDE4E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3f4a37eba094372" /><Relationship Type="http://schemas.openxmlformats.org/officeDocument/2006/relationships/theme" Target="/xl/theme/theme1.xml" Id="Raf183ed415f745d5" /><Relationship Type="http://schemas.openxmlformats.org/officeDocument/2006/relationships/sharedStrings" Target="/xl/sharedStrings.xml" Id="R9dfa6f6cda7d4f02" /><Relationship Type="http://schemas.openxmlformats.org/officeDocument/2006/relationships/worksheet" Target="/xl/worksheets/sheet1.xml" Id="Rbd5509c6fb9b42b5" /><Relationship Type="http://schemas.openxmlformats.org/officeDocument/2006/relationships/worksheet" Target="/xl/worksheets/sheet2.xml" Id="R5132a14782774f6c" /><Relationship Type="http://schemas.openxmlformats.org/officeDocument/2006/relationships/worksheet" Target="/xl/worksheets/sheet3.xml" Id="Rdd922b121f2f4a9d" /><Relationship Type="http://schemas.openxmlformats.org/officeDocument/2006/relationships/worksheet" Target="/xl/worksheets/sheet4.xml" Id="Rc6253e56413144f1" /><Relationship Type="http://schemas.openxmlformats.org/officeDocument/2006/relationships/worksheet" Target="/xl/worksheets/sheet5.xml" Id="R6193ac36f0604d81" /><Relationship Type="http://schemas.openxmlformats.org/officeDocument/2006/relationships/worksheet" Target="/xl/worksheets/sheet6.xml" Id="Rccca09a3911a4189" /><Relationship Type="http://schemas.openxmlformats.org/officeDocument/2006/relationships/worksheet" Target="/xl/worksheets/sheet7.xml" Id="R08bfd6c9edb14990" /><Relationship Type="http://schemas.openxmlformats.org/officeDocument/2006/relationships/worksheet" Target="/xl/worksheets/sheet8.xml" Id="R3b33531d41484bee" /></Relationships>
</file>

<file path=xl/drawings/_rels/drawing1.xml.rels>&#65279;<?xml version="1.0" encoding="utf-8"?><Relationships xmlns="http://schemas.openxmlformats.org/package/2006/relationships"><Relationship Type="http://schemas.openxmlformats.org/officeDocument/2006/relationships/chart" Target="/xl/drawings/charts/chart1.xml" Id="R025abba63b20462d" /><Relationship Type="http://schemas.openxmlformats.org/officeDocument/2006/relationships/chart" Target="/xl/drawings/charts/chart2.xml" Id="R29451a242b4447c8"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إجمالي الرواتب حسب القسم</a:t>
            </a:r>
          </a:p>
        </c:rich>
      </c:tx>
      <c:overlay val="0"/>
    </c:title>
    <c:plotArea>
      <c:barChart>
        <c:barDir val="col"/>
        <c:varyColors val="0"/>
        <c:ser>
          <c:idx val="0"/>
          <c:order val="0"/>
          <c:tx>
            <c:v>إجمالي الأجر</c:v>
          </c:tx>
          <c:cat>
            <c:strRef>
              <c:f>'لوحة المعلومات'!$A$21:$A$26</c:f>
              <c:strCache>
                <c:ptCount val="0"/>
              </c:strCache>
            </c:strRef>
          </c:cat>
          <c:val>
            <c:numRef>
              <c:f>'لوحة المعلومات'!$B$21:$B$26</c:f>
              <c:numCache>
                <c:formatCode>#,##0.00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مكونات إجمالي الأجر</a:t>
            </a:r>
          </a:p>
        </c:rich>
      </c:tx>
      <c:overlay val="0"/>
    </c:title>
    <c:plotArea>
      <c:barChart>
        <c:barDir val="col"/>
        <c:grouping val="clustered"/>
        <c:varyColors val="0"/>
        <c:ser>
          <c:idx val="0"/>
          <c:order val="0"/>
          <c:tx>
            <c:v>المبلغ</c:v>
          </c:tx>
          <c:cat>
            <c:strRef>
              <c:f>'لوحة المعلومات'!$N$21:$N$23</c:f>
              <c:strCache>
                <c:ptCount val="0"/>
              </c:strCache>
            </c:strRef>
          </c:cat>
          <c:val>
            <c:numRef>
              <c:f>'لوحة المعلومات'!$O$21:$O$23</c:f>
              <c:numCache>
                <c:formatCode>#,##0.00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19</xdr:row>
      <xdr:rowOff>0</xdr:rowOff>
    </xdr:from>
    <xdr:to>
      <xdr:col>13</xdr:col>
      <xdr:colOff>0</xdr:colOff>
      <xdr:row>35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25abba63b20462d"/>
        </a:graphicData>
      </a:graphic>
    </xdr:graphicFrame>
    <xdr:clientData/>
  </xdr:twoCellAnchor>
  <xdr:twoCellAnchor>
    <xdr:from>
      <xdr:col>13</xdr:col>
      <xdr:colOff>0</xdr:colOff>
      <xdr:row>24</xdr:row>
      <xdr:rowOff>0</xdr:rowOff>
    </xdr:from>
    <xdr:to>
      <xdr:col>20</xdr:col>
      <xdr:colOff>0</xdr:colOff>
      <xdr:row>35</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9451a242b4447c8"/>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8.xml.rels>&#65279;<?xml version="1.0" encoding="utf-8"?><Relationships xmlns="http://schemas.openxmlformats.org/package/2006/relationships"><Relationship Type="http://schemas.openxmlformats.org/officeDocument/2006/relationships/drawing" Target="/xl/drawings/drawing1.xml" Id="Rd1a9476c188e46b0" /></Relationships>
</file>

<file path=xl/worksheets/sheet1.xml><?xml version="1.0" encoding="utf-8"?>
<x:worksheet xmlns:x="http://schemas.openxmlformats.org/spreadsheetml/2006/main">
  <x:sheetViews>
    <x:sheetView rightToLeft="1" showGridLines="0" workbookViewId="0"/>
  </x:sheetViews>
  <x:sheetFormatPr defaultRowHeight="15"/>
  <x:cols>
    <x:col min="1" max="1" width="13" hidden="0" customWidth="1"/>
    <x:col min="2" max="2" width="13"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4" hidden="0" customWidth="1"/>
    <x:col min="10" max="10" width="14" hidden="0" customWidth="1"/>
    <x:col min="11" max="11" width="14" hidden="0" customWidth="1"/>
    <x:col min="12" max="12" width="14"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s>
  <x:sheetData>
    <x:row r="1" ht="21" customHeight="1">
      <x:c r="A1" s="8" t="str">
        <x:v>LSTBooks</x:v>
      </x:c>
      <x:c r="B1" s="8" t="str">
        <x:v>LSTBooks</x:v>
      </x:c>
      <x:c r="C1" s="10" t="str">
        <x:v>القوى العاملة  /  إعداد الرواتب</x:v>
      </x:c>
      <x:c r="D1" s="10" t="str">
        <x:v>القوى العاملة  /  إعداد الرواتب</x:v>
      </x:c>
      <x:c r="E1" s="10" t="str">
        <x:v>القوى العاملة  /  إعداد الرواتب</x:v>
      </x:c>
      <x:c r="F1" s="10" t="str">
        <x:v>القوى العاملة  /  إعداد الرواتب</x:v>
      </x:c>
      <x:c r="G1" s="10" t="str">
        <x:v>القوى العاملة  /  إعداد الرواتب</x:v>
      </x:c>
      <x:c r="H1" s="10" t="str">
        <x:v>القوى العاملة  /  إعداد الرواتب</x:v>
      </x:c>
      <x:c r="I1" s="6"/>
      <x:c r="J1" s="6"/>
      <x:c r="K1" s="6"/>
      <x:c r="L1" s="6"/>
      <x:c r="M1" s="6"/>
      <x:c r="N1" s="6"/>
      <x:c r="O1" s="6"/>
      <x:c r="P1" s="6"/>
      <x:c r="Q1" s="11" t="str">
        <x:v>LSTB-PRODUCT-017  •  v1.0.0  •  AR</x:v>
      </x:c>
      <x:c r="R1" s="11" t="str">
        <x:v>LSTB-PRODUCT-017  •  v1.0.0  •  AR</x:v>
      </x:c>
      <x:c r="S1" s="11" t="str">
        <x:v>LSTB-PRODUCT-017  •  v1.0.0  •  AR</x:v>
      </x:c>
      <x:c r="T1" s="11" t="str">
        <x:v>LSTB-PRODUCT-017  •  v1.0.0  •  AR</x:v>
      </x:c>
    </x:row>
    <x:row r="2" ht="29" customHeight="1">
      <x:c r="A2" s="14" t="str">
        <x:v>⌂  الرئيسية</x:v>
      </x:c>
      <x:c r="B2" s="14" t="str">
        <x:v>⌂  الرئيسية</x:v>
      </x:c>
      <x:c r="C2" s="12" t="str">
        <x:v>⚙  الإعداد</x:v>
      </x:c>
      <x:c r="D2" s="12" t="str">
        <x:v>⚙  الإعداد</x:v>
      </x:c>
      <x:c r="E2" s="12" t="str">
        <x:v>●  الموظفون</x:v>
      </x:c>
      <x:c r="F2" s="12" t="str">
        <x:v>●  الموظفون</x:v>
      </x:c>
      <x:c r="G2" s="12" t="str">
        <x:v>●  الموظفون</x:v>
      </x:c>
      <x:c r="H2" s="12" t="str">
        <x:v>▤  مسير الرواتب</x:v>
      </x:c>
      <x:c r="I2" s="12" t="str">
        <x:v>▤  مسير الرواتب</x:v>
      </x:c>
      <x:c r="J2" s="12" t="str">
        <x:v>▤  مسير الرواتب</x:v>
      </x:c>
      <x:c r="K2" s="12" t="str">
        <x:v>＋  التعديلات</x:v>
      </x:c>
      <x:c r="L2" s="12" t="str">
        <x:v>＋  التعديلات</x:v>
      </x:c>
      <x:c r="M2" s="12" t="str">
        <x:v>▣  بيان الراتب</x:v>
      </x:c>
      <x:c r="N2" s="12" t="str">
        <x:v>▣  بيان الراتب</x:v>
      </x:c>
      <x:c r="O2" s="12" t="str">
        <x:v>▣  بيان الراتب</x:v>
      </x:c>
      <x:c r="P2" s="12" t="str">
        <x:v>▲  الاستثناءات</x:v>
      </x:c>
      <x:c r="Q2" s="12" t="str">
        <x:v>▲  الاستثناءات</x:v>
      </x:c>
      <x:c r="R2" s="12" t="str">
        <x:v>▥  لوحة المعلومات</x:v>
      </x:c>
      <x:c r="S2" s="12" t="str">
        <x:v>▥  لوحة المعلومات</x:v>
      </x:c>
      <x:c r="T2" s="12" t="str">
        <x:v>▥  لوحة المعلومات</x:v>
      </x:c>
    </x:row>
    <x:row r="3" ht="29" customHeight="1">
      <x:c r="A3" s="15" t="str">
        <x:v>⌂  الرئيسية</x:v>
      </x:c>
      <x:c r="B3" s="15" t="str">
        <x:v>⌂  الرئيسية</x:v>
      </x:c>
      <x:c r="C3" s="12" t="str">
        <x:v>⚙  الإعداد</x:v>
      </x:c>
      <x:c r="D3" s="12" t="str">
        <x:v>⚙  الإعداد</x:v>
      </x:c>
      <x:c r="E3" s="12" t="str">
        <x:v>●  الموظفون</x:v>
      </x:c>
      <x:c r="F3" s="12" t="str">
        <x:v>●  الموظفون</x:v>
      </x:c>
      <x:c r="G3" s="12" t="str">
        <x:v>●  الموظفون</x:v>
      </x:c>
      <x:c r="H3" s="12" t="str">
        <x:v>▤  مسير الرواتب</x:v>
      </x:c>
      <x:c r="I3" s="12" t="str">
        <x:v>▤  مسير الرواتب</x:v>
      </x:c>
      <x:c r="J3" s="12" t="str">
        <x:v>▤  مسير الرواتب</x:v>
      </x:c>
      <x:c r="K3" s="12" t="str">
        <x:v>＋  التعديلات</x:v>
      </x:c>
      <x:c r="L3" s="12" t="str">
        <x:v>＋  التعديلات</x:v>
      </x:c>
      <x:c r="M3" s="12" t="str">
        <x:v>▣  بيان الراتب</x:v>
      </x:c>
      <x:c r="N3" s="12" t="str">
        <x:v>▣  بيان الراتب</x:v>
      </x:c>
      <x:c r="O3" s="12" t="str">
        <x:v>▣  بيان الراتب</x:v>
      </x:c>
      <x:c r="P3" s="12" t="str">
        <x:v>▲  الاستثناءات</x:v>
      </x:c>
      <x:c r="Q3" s="12" t="str">
        <x:v>▲  الاستثناءات</x:v>
      </x:c>
      <x:c r="R3" s="12" t="str">
        <x:v>▥  لوحة المعلومات</x:v>
      </x:c>
      <x:c r="S3" s="12" t="str">
        <x:v>▥  لوحة المعلومات</x:v>
      </x:c>
      <x:c r="T3" s="12" t="str">
        <x:v>▥  لوحة المعلومات</x:v>
      </x:c>
    </x:row>
    <x:row r="4" ht="15" customHeight="1">
      <x:c r="A4" s="176"/>
      <x:c r="B4" s="176"/>
      <x:c r="C4" s="176"/>
      <x:c r="D4" s="176"/>
      <x:c r="E4" s="176"/>
      <x:c r="F4" s="176"/>
      <x:c r="G4" s="176"/>
      <x:c r="H4" s="176"/>
      <x:c r="I4" s="176"/>
      <x:c r="J4" s="176"/>
      <x:c r="K4" s="176"/>
      <x:c r="L4" s="176"/>
      <x:c r="M4" s="176"/>
      <x:c r="N4" s="176"/>
      <x:c r="O4" s="176"/>
      <x:c r="P4" s="176"/>
      <x:c r="Q4" s="176"/>
      <x:c r="R4" s="176"/>
      <x:c r="S4" s="176"/>
      <x:c r="T4" s="176"/>
    </x:row>
    <x:row r="5" ht="22" customHeight="1">
      <x:c r="A5" s="180" t="str">
        <x:v>LSTBOOKS / ضبط الرواتب</x:v>
      </x:c>
      <x:c r="B5" s="19" t="str">
        <x:v>LSTBOOKS / ضبط الرواتب</x:v>
      </x:c>
      <x:c r="C5" s="19" t="str">
        <x:v>LSTBOOKS / ضبط الرواتب</x:v>
      </x:c>
      <x:c r="D5" s="19" t="str">
        <x:v>LSTBOOKS / ضبط الرواتب</x:v>
      </x:c>
      <x:c r="E5" s="19" t="str">
        <x:v>LSTBOOKS / ضبط الرواتب</x:v>
      </x:c>
      <x:c r="F5" s="19" t="str">
        <x:v>LSTBOOKS / ضبط الرواتب</x:v>
      </x:c>
      <x:c r="G5" s="19" t="str">
        <x:v>LSTBOOKS / ضبط الرواتب</x:v>
      </x:c>
      <x:c r="H5" s="19" t="str">
        <x:v>LSTBOOKS / ضبط الرواتب</x:v>
      </x:c>
      <x:c r="I5" s="19" t="str">
        <x:v>LSTBOOKS / ضبط الرواتب</x:v>
      </x:c>
      <x:c r="J5" s="19" t="str">
        <x:v>LSTBOOKS / ضبط الرواتب</x:v>
      </x:c>
      <x:c r="K5" s="19" t="str">
        <x:v>LSTBOOKS / ضبط الرواتب</x:v>
      </x:c>
      <x:c r="L5" s="19" t="str">
        <x:v>LSTBOOKS / ضبط الرواتب</x:v>
      </x:c>
      <x:c r="M5" s="19" t="str">
        <x:v>LSTBOOKS / ضبط الرواتب</x:v>
      </x:c>
      <x:c r="N5" s="19" t="str">
        <x:v>LSTBOOKS / ضبط الرواتب</x:v>
      </x:c>
      <x:c r="O5" s="19" t="str">
        <x:v>LSTBOOKS / ضبط الرواتب</x:v>
      </x:c>
      <x:c r="P5" s="19" t="str">
        <x:v>LSTBOOKS / ضبط الرواتب</x:v>
      </x:c>
      <x:c r="Q5" s="28" t="str">
        <x:v>مساحة عمل الرواتب</x:v>
      </x:c>
      <x:c r="R5" s="29" t="str">
        <x:v>مساحة عمل الرواتب</x:v>
      </x:c>
      <x:c r="S5" s="29" t="str">
        <x:v>مساحة عمل الرواتب</x:v>
      </x:c>
      <x:c r="T5" s="29" t="str">
        <x:v>مساحة عمل الرواتب</x:v>
      </x:c>
    </x:row>
    <x:row r="6" ht="28" customHeight="1">
      <x:c r="A6" s="181" t="str">
        <x:v>رواتب مُعدّة بثقة.</x:v>
      </x:c>
      <x:c r="B6" s="22" t="str">
        <x:v>رواتب مُعدّة بثقة.</x:v>
      </x:c>
      <x:c r="C6" s="22" t="str">
        <x:v>رواتب مُعدّة بثقة.</x:v>
      </x:c>
      <x:c r="D6" s="22" t="str">
        <x:v>رواتب مُعدّة بثقة.</x:v>
      </x:c>
      <x:c r="E6" s="22" t="str">
        <x:v>رواتب مُعدّة بثقة.</x:v>
      </x:c>
      <x:c r="F6" s="22" t="str">
        <x:v>رواتب مُعدّة بثقة.</x:v>
      </x:c>
      <x:c r="G6" s="22" t="str">
        <x:v>رواتب مُعدّة بثقة.</x:v>
      </x:c>
      <x:c r="H6" s="22" t="str">
        <x:v>رواتب مُعدّة بثقة.</x:v>
      </x:c>
      <x:c r="I6" s="22" t="str">
        <x:v>رواتب مُعدّة بثقة.</x:v>
      </x:c>
      <x:c r="J6" s="22" t="str">
        <x:v>رواتب مُعدّة بثقة.</x:v>
      </x:c>
      <x:c r="K6" s="22" t="str">
        <x:v>رواتب مُعدّة بثقة.</x:v>
      </x:c>
      <x:c r="L6" s="22" t="str">
        <x:v>رواتب مُعدّة بثقة.</x:v>
      </x:c>
      <x:c r="M6" s="22" t="str">
        <x:v>رواتب مُعدّة بثقة.</x:v>
      </x:c>
      <x:c r="N6" s="22" t="str">
        <x:v>رواتب مُعدّة بثقة.</x:v>
      </x:c>
      <x:c r="O6" s="22" t="str">
        <x:v>رواتب مُعدّة بثقة.</x:v>
      </x:c>
      <x:c r="P6" s="22" t="str">
        <x:v>رواتب مُعدّة بثقة.</x:v>
      </x:c>
      <x:c r="Q6" s="28" t="str">
        <x:v>مساحة عمل الرواتب</x:v>
      </x:c>
      <x:c r="R6" s="29" t="str">
        <x:v>مساحة عمل الرواتب</x:v>
      </x:c>
      <x:c r="S6" s="29" t="str">
        <x:v>مساحة عمل الرواتب</x:v>
      </x:c>
      <x:c r="T6" s="29" t="str">
        <x:v>مساحة عمل الرواتب</x:v>
      </x:c>
    </x:row>
    <x:row r="7" ht="28" customHeight="1">
      <x:c r="A7" s="181" t="str">
        <x:v>رواتب مُعدّة بثقة.</x:v>
      </x:c>
      <x:c r="B7" s="22" t="str">
        <x:v>رواتب مُعدّة بثقة.</x:v>
      </x:c>
      <x:c r="C7" s="22" t="str">
        <x:v>رواتب مُعدّة بثقة.</x:v>
      </x:c>
      <x:c r="D7" s="22" t="str">
        <x:v>رواتب مُعدّة بثقة.</x:v>
      </x:c>
      <x:c r="E7" s="22" t="str">
        <x:v>رواتب مُعدّة بثقة.</x:v>
      </x:c>
      <x:c r="F7" s="22" t="str">
        <x:v>رواتب مُعدّة بثقة.</x:v>
      </x:c>
      <x:c r="G7" s="22" t="str">
        <x:v>رواتب مُعدّة بثقة.</x:v>
      </x:c>
      <x:c r="H7" s="22" t="str">
        <x:v>رواتب مُعدّة بثقة.</x:v>
      </x:c>
      <x:c r="I7" s="22" t="str">
        <x:v>رواتب مُعدّة بثقة.</x:v>
      </x:c>
      <x:c r="J7" s="22" t="str">
        <x:v>رواتب مُعدّة بثقة.</x:v>
      </x:c>
      <x:c r="K7" s="22" t="str">
        <x:v>رواتب مُعدّة بثقة.</x:v>
      </x:c>
      <x:c r="L7" s="22" t="str">
        <x:v>رواتب مُعدّة بثقة.</x:v>
      </x:c>
      <x:c r="M7" s="22" t="str">
        <x:v>رواتب مُعدّة بثقة.</x:v>
      </x:c>
      <x:c r="N7" s="22" t="str">
        <x:v>رواتب مُعدّة بثقة.</x:v>
      </x:c>
      <x:c r="O7" s="22" t="str">
        <x:v>رواتب مُعدّة بثقة.</x:v>
      </x:c>
      <x:c r="P7" s="22" t="str">
        <x:v>رواتب مُعدّة بثقة.</x:v>
      </x:c>
      <x:c r="Q7" s="28" t="str">
        <x:v>مساحة عمل الرواتب</x:v>
      </x:c>
      <x:c r="R7" s="29" t="str">
        <x:v>مساحة عمل الرواتب</x:v>
      </x:c>
      <x:c r="S7" s="29" t="str">
        <x:v>مساحة عمل الرواتب</x:v>
      </x:c>
      <x:c r="T7" s="29" t="str">
        <x:v>مساحة عمل الرواتب</x:v>
      </x:c>
    </x:row>
    <x:row r="8" ht="28" customHeight="1">
      <x:c r="A8" s="181" t="str">
        <x:v>رواتب مُعدّة بثقة.</x:v>
      </x:c>
      <x:c r="B8" s="22" t="str">
        <x:v>رواتب مُعدّة بثقة.</x:v>
      </x:c>
      <x:c r="C8" s="22" t="str">
        <x:v>رواتب مُعدّة بثقة.</x:v>
      </x:c>
      <x:c r="D8" s="22" t="str">
        <x:v>رواتب مُعدّة بثقة.</x:v>
      </x:c>
      <x:c r="E8" s="22" t="str">
        <x:v>رواتب مُعدّة بثقة.</x:v>
      </x:c>
      <x:c r="F8" s="22" t="str">
        <x:v>رواتب مُعدّة بثقة.</x:v>
      </x:c>
      <x:c r="G8" s="22" t="str">
        <x:v>رواتب مُعدّة بثقة.</x:v>
      </x:c>
      <x:c r="H8" s="22" t="str">
        <x:v>رواتب مُعدّة بثقة.</x:v>
      </x:c>
      <x:c r="I8" s="22" t="str">
        <x:v>رواتب مُعدّة بثقة.</x:v>
      </x:c>
      <x:c r="J8" s="22" t="str">
        <x:v>رواتب مُعدّة بثقة.</x:v>
      </x:c>
      <x:c r="K8" s="22" t="str">
        <x:v>رواتب مُعدّة بثقة.</x:v>
      </x:c>
      <x:c r="L8" s="22" t="str">
        <x:v>رواتب مُعدّة بثقة.</x:v>
      </x:c>
      <x:c r="M8" s="22" t="str">
        <x:v>رواتب مُعدّة بثقة.</x:v>
      </x:c>
      <x:c r="N8" s="22" t="str">
        <x:v>رواتب مُعدّة بثقة.</x:v>
      </x:c>
      <x:c r="O8" s="22" t="str">
        <x:v>رواتب مُعدّة بثقة.</x:v>
      </x:c>
      <x:c r="P8" s="22" t="str">
        <x:v>رواتب مُعدّة بثقة.</x:v>
      </x:c>
      <x:c r="Q8" s="28" t="str">
        <x:v>مساحة عمل الرواتب</x:v>
      </x:c>
      <x:c r="R8" s="29" t="str">
        <x:v>مساحة عمل الرواتب</x:v>
      </x:c>
      <x:c r="S8" s="29" t="str">
        <x:v>مساحة عمل الرواتب</x:v>
      </x:c>
      <x:c r="T8" s="29" t="str">
        <x:v>مساحة عمل الرواتب</x:v>
      </x:c>
    </x:row>
    <x:row r="9" ht="22" customHeight="1">
      <x:c r="A9" s="33" t="str">
        <x:v>انتقل من ملفات أجور الموظفين والتعديلات المعتمدة إلى مسير رواتب جاهز للمراجعة مع استثناءات واضحة ورؤية إدارية.</x:v>
      </x:c>
      <x:c r="B9" s="33" t="str">
        <x:v>انتقل من ملفات أجور الموظفين والتعديلات المعتمدة إلى مسير رواتب جاهز للمراجعة مع استثناءات واضحة ورؤية إدارية.</x:v>
      </x:c>
      <x:c r="C9" s="33" t="str">
        <x:v>انتقل من ملفات أجور الموظفين والتعديلات المعتمدة إلى مسير رواتب جاهز للمراجعة مع استثناءات واضحة ورؤية إدارية.</x:v>
      </x:c>
      <x:c r="D9" s="33" t="str">
        <x:v>انتقل من ملفات أجور الموظفين والتعديلات المعتمدة إلى مسير رواتب جاهز للمراجعة مع استثناءات واضحة ورؤية إدارية.</x:v>
      </x:c>
      <x:c r="E9" s="33" t="str">
        <x:v>انتقل من ملفات أجور الموظفين والتعديلات المعتمدة إلى مسير رواتب جاهز للمراجعة مع استثناءات واضحة ورؤية إدارية.</x:v>
      </x:c>
      <x:c r="F9" s="33" t="str">
        <x:v>انتقل من ملفات أجور الموظفين والتعديلات المعتمدة إلى مسير رواتب جاهز للمراجعة مع استثناءات واضحة ورؤية إدارية.</x:v>
      </x:c>
      <x:c r="G9" s="33" t="str">
        <x:v>انتقل من ملفات أجور الموظفين والتعديلات المعتمدة إلى مسير رواتب جاهز للمراجعة مع استثناءات واضحة ورؤية إدارية.</x:v>
      </x:c>
      <x:c r="H9" s="33" t="str">
        <x:v>انتقل من ملفات أجور الموظفين والتعديلات المعتمدة إلى مسير رواتب جاهز للمراجعة مع استثناءات واضحة ورؤية إدارية.</x:v>
      </x:c>
      <x:c r="I9" s="33" t="str">
        <x:v>انتقل من ملفات أجور الموظفين والتعديلات المعتمدة إلى مسير رواتب جاهز للمراجعة مع استثناءات واضحة ورؤية إدارية.</x:v>
      </x:c>
      <x:c r="J9" s="33" t="str">
        <x:v>انتقل من ملفات أجور الموظفين والتعديلات المعتمدة إلى مسير رواتب جاهز للمراجعة مع استثناءات واضحة ورؤية إدارية.</x:v>
      </x:c>
      <x:c r="K9" s="33" t="str">
        <x:v>انتقل من ملفات أجور الموظفين والتعديلات المعتمدة إلى مسير رواتب جاهز للمراجعة مع استثناءات واضحة ورؤية إدارية.</x:v>
      </x:c>
      <x:c r="L9" s="33" t="str">
        <x:v>انتقل من ملفات أجور الموظفين والتعديلات المعتمدة إلى مسير رواتب جاهز للمراجعة مع استثناءات واضحة ورؤية إدارية.</x:v>
      </x:c>
      <x:c r="M9" s="33" t="str">
        <x:v>انتقل من ملفات أجور الموظفين والتعديلات المعتمدة إلى مسير رواتب جاهز للمراجعة مع استثناءات واضحة ورؤية إدارية.</x:v>
      </x:c>
      <x:c r="N9" s="33" t="str">
        <x:v>انتقل من ملفات أجور الموظفين والتعديلات المعتمدة إلى مسير رواتب جاهز للمراجعة مع استثناءات واضحة ورؤية إدارية.</x:v>
      </x:c>
      <x:c r="O9" s="33" t="str">
        <x:v>انتقل من ملفات أجور الموظفين والتعديلات المعتمدة إلى مسير رواتب جاهز للمراجعة مع استثناءات واضحة ورؤية إدارية.</x:v>
      </x:c>
      <x:c r="P9" s="33" t="str">
        <x:v>انتقل من ملفات أجور الموظفين والتعديلات المعتمدة إلى مسير رواتب جاهز للمراجعة مع استثناءات واضحة ورؤية إدارية.</x:v>
      </x:c>
      <x:c r="Q9" s="37" t="str">
        <x:v>Excel 2021 لسطح المكتب  •  XLSX بلا وحدات ماكرو
مدفوع بالمعادلات  •  بيانات نموذجية افتراضية</x:v>
      </x:c>
      <x:c r="R9" s="37" t="str">
        <x:v>Excel 2021 لسطح المكتب  •  XLSX بلا وحدات ماكرو
مدفوع بالمعادلات  •  بيانات نموذجية افتراضية</x:v>
      </x:c>
      <x:c r="S9" s="37" t="str">
        <x:v>Excel 2021 لسطح المكتب  •  XLSX بلا وحدات ماكرو
مدفوع بالمعادلات  •  بيانات نموذجية افتراضية</x:v>
      </x:c>
      <x:c r="T9" s="37" t="str">
        <x:v>Excel 2021 لسطح المكتب  •  XLSX بلا وحدات ماكرو
مدفوع بالمعادلات  •  بيانات نموذجية افتراضية</x:v>
      </x:c>
    </x:row>
    <x:row r="10" ht="22" customHeight="1">
      <x:c r="A10" s="33" t="str">
        <x:v>انتقل من ملفات أجور الموظفين والتعديلات المعتمدة إلى مسير رواتب جاهز للمراجعة مع استثناءات واضحة ورؤية إدارية.</x:v>
      </x:c>
      <x:c r="B10" s="33" t="str">
        <x:v>انتقل من ملفات أجور الموظفين والتعديلات المعتمدة إلى مسير رواتب جاهز للمراجعة مع استثناءات واضحة ورؤية إدارية.</x:v>
      </x:c>
      <x:c r="C10" s="33" t="str">
        <x:v>انتقل من ملفات أجور الموظفين والتعديلات المعتمدة إلى مسير رواتب جاهز للمراجعة مع استثناءات واضحة ورؤية إدارية.</x:v>
      </x:c>
      <x:c r="D10" s="33" t="str">
        <x:v>انتقل من ملفات أجور الموظفين والتعديلات المعتمدة إلى مسير رواتب جاهز للمراجعة مع استثناءات واضحة ورؤية إدارية.</x:v>
      </x:c>
      <x:c r="E10" s="33" t="str">
        <x:v>انتقل من ملفات أجور الموظفين والتعديلات المعتمدة إلى مسير رواتب جاهز للمراجعة مع استثناءات واضحة ورؤية إدارية.</x:v>
      </x:c>
      <x:c r="F10" s="33" t="str">
        <x:v>انتقل من ملفات أجور الموظفين والتعديلات المعتمدة إلى مسير رواتب جاهز للمراجعة مع استثناءات واضحة ورؤية إدارية.</x:v>
      </x:c>
      <x:c r="G10" s="33" t="str">
        <x:v>انتقل من ملفات أجور الموظفين والتعديلات المعتمدة إلى مسير رواتب جاهز للمراجعة مع استثناءات واضحة ورؤية إدارية.</x:v>
      </x:c>
      <x:c r="H10" s="33" t="str">
        <x:v>انتقل من ملفات أجور الموظفين والتعديلات المعتمدة إلى مسير رواتب جاهز للمراجعة مع استثناءات واضحة ورؤية إدارية.</x:v>
      </x:c>
      <x:c r="I10" s="33" t="str">
        <x:v>انتقل من ملفات أجور الموظفين والتعديلات المعتمدة إلى مسير رواتب جاهز للمراجعة مع استثناءات واضحة ورؤية إدارية.</x:v>
      </x:c>
      <x:c r="J10" s="33" t="str">
        <x:v>انتقل من ملفات أجور الموظفين والتعديلات المعتمدة إلى مسير رواتب جاهز للمراجعة مع استثناءات واضحة ورؤية إدارية.</x:v>
      </x:c>
      <x:c r="K10" s="33" t="str">
        <x:v>انتقل من ملفات أجور الموظفين والتعديلات المعتمدة إلى مسير رواتب جاهز للمراجعة مع استثناءات واضحة ورؤية إدارية.</x:v>
      </x:c>
      <x:c r="L10" s="33" t="str">
        <x:v>انتقل من ملفات أجور الموظفين والتعديلات المعتمدة إلى مسير رواتب جاهز للمراجعة مع استثناءات واضحة ورؤية إدارية.</x:v>
      </x:c>
      <x:c r="M10" s="33" t="str">
        <x:v>انتقل من ملفات أجور الموظفين والتعديلات المعتمدة إلى مسير رواتب جاهز للمراجعة مع استثناءات واضحة ورؤية إدارية.</x:v>
      </x:c>
      <x:c r="N10" s="33" t="str">
        <x:v>انتقل من ملفات أجور الموظفين والتعديلات المعتمدة إلى مسير رواتب جاهز للمراجعة مع استثناءات واضحة ورؤية إدارية.</x:v>
      </x:c>
      <x:c r="O10" s="33" t="str">
        <x:v>انتقل من ملفات أجور الموظفين والتعديلات المعتمدة إلى مسير رواتب جاهز للمراجعة مع استثناءات واضحة ورؤية إدارية.</x:v>
      </x:c>
      <x:c r="P10" s="33" t="str">
        <x:v>انتقل من ملفات أجور الموظفين والتعديلات المعتمدة إلى مسير رواتب جاهز للمراجعة مع استثناءات واضحة ورؤية إدارية.</x:v>
      </x:c>
      <x:c r="Q10" s="37" t="str">
        <x:v>Excel 2021 لسطح المكتب  •  XLSX بلا وحدات ماكرو
مدفوع بالمعادلات  •  بيانات نموذجية افتراضية</x:v>
      </x:c>
      <x:c r="R10" s="37" t="str">
        <x:v>Excel 2021 لسطح المكتب  •  XLSX بلا وحدات ماكرو
مدفوع بالمعادلات  •  بيانات نموذجية افتراضية</x:v>
      </x:c>
      <x:c r="S10" s="37" t="str">
        <x:v>Excel 2021 لسطح المكتب  •  XLSX بلا وحدات ماكرو
مدفوع بالمعادلات  •  بيانات نموذجية افتراضية</x:v>
      </x:c>
      <x:c r="T10" s="37" t="str">
        <x:v>Excel 2021 لسطح المكتب  •  XLSX بلا وحدات ماكرو
مدفوع بالمعادلات  •  بيانات نموذجية افتراضية</x:v>
      </x:c>
    </x:row>
    <x:row r="11">
      <x:c r="A11" s="176"/>
      <x:c r="B11" s="176"/>
      <x:c r="C11" s="176"/>
      <x:c r="D11" s="176"/>
      <x:c r="E11" s="176"/>
      <x:c r="F11" s="176"/>
      <x:c r="G11" s="176"/>
      <x:c r="H11" s="176"/>
      <x:c r="I11" s="176"/>
      <x:c r="J11" s="176"/>
      <x:c r="K11" s="176"/>
      <x:c r="L11" s="176"/>
      <x:c r="M11" s="176"/>
      <x:c r="N11" s="176"/>
      <x:c r="O11" s="176"/>
      <x:c r="P11" s="176"/>
      <x:c r="Q11" s="176"/>
      <x:c r="R11" s="176"/>
      <x:c r="S11" s="176"/>
      <x:c r="T11" s="176"/>
    </x:row>
    <x:row r="12">
      <x:c r="A12" s="73" t="str">
        <x:v>الموظفون في المسير</x:v>
      </x:c>
      <x:c r="B12" s="73" t="str">
        <x:v>الموظفون في المسير</x:v>
      </x:c>
      <x:c r="C12" s="73" t="str">
        <x:v>الموظفون في المسير</x:v>
      </x:c>
      <x:c r="D12" s="73" t="str">
        <x:v>الموظفون في المسير</x:v>
      </x:c>
      <x:c r="E12" s="95" t="str">
        <x:v>إجمالي الرواتب</x:v>
      </x:c>
      <x:c r="F12" s="95" t="str">
        <x:v>إجمالي الرواتب</x:v>
      </x:c>
      <x:c r="G12" s="95" t="str">
        <x:v>إجمالي الرواتب</x:v>
      </x:c>
      <x:c r="H12" s="95" t="str">
        <x:v>إجمالي الرواتب</x:v>
      </x:c>
      <x:c r="I12" s="73" t="str">
        <x:v>صافي الرواتب</x:v>
      </x:c>
      <x:c r="J12" s="73" t="str">
        <x:v>صافي الرواتب</x:v>
      </x:c>
      <x:c r="K12" s="73" t="str">
        <x:v>صافي الرواتب</x:v>
      </x:c>
      <x:c r="L12" s="73" t="str">
        <x:v>صافي الرواتب</x:v>
      </x:c>
      <x:c r="M12" s="99" t="str">
        <x:v>المشكلات المفتوحة</x:v>
      </x:c>
      <x:c r="N12" s="99" t="str">
        <x:v>المشكلات المفتوحة</x:v>
      </x:c>
      <x:c r="O12" s="99" t="str">
        <x:v>المشكلات المفتوحة</x:v>
      </x:c>
      <x:c r="P12" s="99" t="str">
        <x:v>المشكلات المفتوحة</x:v>
      </x:c>
      <x:c r="Q12" s="102" t="str">
        <x:v>تاريخ الدفع</x:v>
      </x:c>
      <x:c r="R12" s="102" t="str">
        <x:v>تاريخ الدفع</x:v>
      </x:c>
      <x:c r="S12" s="102" t="str">
        <x:v>تاريخ الدفع</x:v>
      </x:c>
      <x:c r="T12" s="102" t="str">
        <x:v>تاريخ الدفع</x:v>
      </x:c>
    </x:row>
    <x:row r="13">
      <x:c r="A13" s="92" t="n">
        <x:f>COUNTIF('مسير الرواتب'!$A$19:$A$58,"&lt;&gt;")</x:f>
        <x:v>7</x:v>
      </x:c>
      <x:c r="B13" s="87" t="str"/>
      <x:c r="C13" s="87" t="str"/>
      <x:c r="D13" s="88" t="str"/>
      <x:c r="E13" s="96" t="n">
        <x:f>SUM('مسير الرواتب'!$L$19:$L$58)</x:f>
        <x:v>29680.223720648475</x:v>
      </x:c>
      <x:c r="F13" s="87" t="str"/>
      <x:c r="G13" s="87" t="str"/>
      <x:c r="H13" s="88" t="str"/>
      <x:c r="I13" s="96" t="n">
        <x:f>SUM('مسير الرواتب'!$P$19:$P$58)</x:f>
        <x:v>25805.223720648475</x:v>
      </x:c>
      <x:c r="J13" s="87" t="str"/>
      <x:c r="K13" s="87" t="str"/>
      <x:c r="L13" s="88" t="str"/>
      <x:c r="M13" s="92" t="n">
        <x:f>COUNTIFS('مسير الرواتب'!$A$19:$A$58,"&lt;&gt;",'مسير الرواتب'!$S$19:$S$58,"&lt;&gt;واضح")</x:f>
        <x:v>1</x:v>
      </x:c>
      <x:c r="N13" s="87" t="str"/>
      <x:c r="O13" s="87" t="str"/>
      <x:c r="P13" s="88" t="str"/>
      <x:c r="Q13" s="140" t="n">
        <x:f>'الإعداد'!$B$19</x:f>
        <x:v>46268</x:v>
      </x:c>
      <x:c r="R13" s="87" t="str"/>
      <x:c r="S13" s="87" t="str"/>
      <x:c r="T13" s="88" t="str"/>
    </x:row>
    <x:row r="14">
      <x:c r="A14" s="86" t="str"/>
      <x:c r="B14" s="87" t="str"/>
      <x:c r="C14" s="87" t="str"/>
      <x:c r="D14" s="88" t="str"/>
      <x:c r="E14" s="86" t="str"/>
      <x:c r="F14" s="87" t="str"/>
      <x:c r="G14" s="87" t="str"/>
      <x:c r="H14" s="88" t="str"/>
      <x:c r="I14" s="86" t="str"/>
      <x:c r="J14" s="87" t="str"/>
      <x:c r="K14" s="87" t="str"/>
      <x:c r="L14" s="88" t="str"/>
      <x:c r="M14" s="86" t="str"/>
      <x:c r="N14" s="87" t="str"/>
      <x:c r="O14" s="87" t="str"/>
      <x:c r="P14" s="88" t="str"/>
      <x:c r="Q14" s="86" t="str"/>
      <x:c r="R14" s="87" t="str"/>
      <x:c r="S14" s="87" t="str"/>
      <x:c r="T14" s="88" t="str"/>
    </x:row>
    <x:row r="15">
      <x:c r="A15" s="89" t="str"/>
      <x:c r="B15" s="90" t="str"/>
      <x:c r="C15" s="90" t="str"/>
      <x:c r="D15" s="91" t="str"/>
      <x:c r="E15" s="89" t="str"/>
      <x:c r="F15" s="90" t="str"/>
      <x:c r="G15" s="90" t="str"/>
      <x:c r="H15" s="91" t="str"/>
      <x:c r="I15" s="89" t="str"/>
      <x:c r="J15" s="90" t="str"/>
      <x:c r="K15" s="90" t="str"/>
      <x:c r="L15" s="91" t="str"/>
      <x:c r="M15" s="89" t="str"/>
      <x:c r="N15" s="90" t="str"/>
      <x:c r="O15" s="90" t="str"/>
      <x:c r="P15" s="91" t="str"/>
      <x:c r="Q15" s="89" t="str"/>
      <x:c r="R15" s="90" t="str"/>
      <x:c r="S15" s="90" t="str"/>
      <x:c r="T15" s="91" t="str"/>
    </x:row>
    <x:row r="16">
      <x:c r="A16" s="176"/>
      <x:c r="B16" s="176"/>
      <x:c r="C16" s="176"/>
      <x:c r="D16" s="176"/>
      <x:c r="E16" s="176"/>
      <x:c r="F16" s="176"/>
      <x:c r="G16" s="176"/>
      <x:c r="H16" s="176"/>
      <x:c r="I16" s="176"/>
      <x:c r="J16" s="176"/>
      <x:c r="K16" s="176"/>
      <x:c r="L16" s="176"/>
      <x:c r="M16" s="176"/>
      <x:c r="N16" s="176"/>
      <x:c r="O16" s="176"/>
      <x:c r="P16" s="176"/>
      <x:c r="Q16" s="176"/>
      <x:c r="R16" s="176"/>
      <x:c r="S16" s="176"/>
      <x:c r="T16" s="176"/>
    </x:row>
    <x:row r="17">
      <x:c r="A17" s="176"/>
      <x:c r="B17" s="176"/>
      <x:c r="C17" s="176"/>
      <x:c r="D17" s="176"/>
      <x:c r="E17" s="176"/>
      <x:c r="F17" s="176"/>
      <x:c r="G17" s="176"/>
      <x:c r="H17" s="176"/>
      <x:c r="I17" s="176"/>
      <x:c r="J17" s="176"/>
      <x:c r="K17" s="176"/>
      <x:c r="L17" s="176"/>
      <x:c r="M17" s="176"/>
      <x:c r="N17" s="176"/>
      <x:c r="O17" s="176"/>
      <x:c r="P17" s="176"/>
      <x:c r="Q17" s="176"/>
      <x:c r="R17" s="176"/>
      <x:c r="S17" s="176"/>
      <x:c r="T17" s="176"/>
    </x:row>
    <x:row r="18" ht="24" customHeight="1">
      <x:c r="A18" s="39" t="str">
        <x:v>ما المطلوب؟</x:v>
      </x:c>
      <x:c r="B18" s="39" t="str">
        <x:v>ما المطلوب؟</x:v>
      </x:c>
      <x:c r="C18" s="39" t="str">
        <x:v>ما المطلوب؟</x:v>
      </x:c>
      <x:c r="D18" s="39" t="str">
        <x:v>ما المطلوب؟</x:v>
      </x:c>
      <x:c r="E18" s="39" t="str">
        <x:v>ما المطلوب؟</x:v>
      </x:c>
      <x:c r="F18" s="39" t="str">
        <x:v>ما المطلوب؟</x:v>
      </x:c>
      <x:c r="G18" s="39" t="str">
        <x:v>ما المطلوب؟</x:v>
      </x:c>
      <x:c r="H18" s="39" t="str">
        <x:v>ما المطلوب؟</x:v>
      </x:c>
      <x:c r="I18" s="39" t="str">
        <x:v>ما المطلوب؟</x:v>
      </x:c>
      <x:c r="J18" s="39" t="str">
        <x:v>ما المطلوب؟</x:v>
      </x:c>
      <x:c r="K18" s="39" t="str">
        <x:v>ما المطلوب؟</x:v>
      </x:c>
      <x:c r="L18" s="39" t="str">
        <x:v>ما المطلوب؟</x:v>
      </x:c>
      <x:c r="M18" s="39" t="str">
        <x:v>ما المطلوب؟</x:v>
      </x:c>
      <x:c r="N18" s="39" t="str">
        <x:v>ما المطلوب؟</x:v>
      </x:c>
      <x:c r="O18" s="39" t="str">
        <x:v>ما المطلوب؟</x:v>
      </x:c>
      <x:c r="P18" s="39" t="str">
        <x:v>ما المطلوب؟</x:v>
      </x:c>
      <x:c r="Q18" s="39" t="str">
        <x:v>ما المطلوب؟</x:v>
      </x:c>
      <x:c r="R18" s="39" t="str">
        <x:v>ما المطلوب؟</x:v>
      </x:c>
      <x:c r="S18" s="39" t="str">
        <x:v>ما المطلوب؟</x:v>
      </x:c>
      <x:c r="T18" s="39" t="str">
        <x:v>ما المطلوب؟</x:v>
      </x:c>
    </x:row>
    <x:row r="19">
      <x:c r="A19" s="176"/>
      <x:c r="B19" s="176"/>
      <x:c r="C19" s="176"/>
      <x:c r="D19" s="176"/>
      <x:c r="E19" s="176"/>
      <x:c r="F19" s="176"/>
      <x:c r="G19" s="176"/>
      <x:c r="H19" s="176"/>
      <x:c r="I19" s="176"/>
      <x:c r="J19" s="176"/>
      <x:c r="K19" s="176"/>
      <x:c r="L19" s="176"/>
      <x:c r="M19" s="176"/>
      <x:c r="N19" s="176"/>
      <x:c r="O19" s="176"/>
      <x:c r="P19" s="176"/>
      <x:c r="Q19" s="176"/>
      <x:c r="R19" s="176"/>
      <x:c r="S19" s="176"/>
      <x:c r="T19" s="176"/>
    </x:row>
    <x:row r="20">
      <x:c r="A20" s="145" t="str">
        <x:v>1  حافظ على ملفات الرواتب
حدّث أساس الأجر والمعدلات والمبالغ المتكررة والمراجع البنكية والمراجعين.</x:v>
      </x:c>
      <x:c r="B20" s="145" t="str">
        <x:v>1  حافظ على ملفات الرواتب
حدّث أساس الأجر والمعدلات والمبالغ المتكررة والمراجع البنكية والمراجعين.</x:v>
      </x:c>
      <x:c r="C20" s="145" t="str">
        <x:v>1  حافظ على ملفات الرواتب
حدّث أساس الأجر والمعدلات والمبالغ المتكررة والمراجع البنكية والمراجعين.</x:v>
      </x:c>
      <x:c r="D20" s="145" t="str">
        <x:v>1  حافظ على ملفات الرواتب
حدّث أساس الأجر والمعدلات والمبالغ المتكررة والمراجع البنكية والمراجعين.</x:v>
      </x:c>
      <x:c r="E20" s="145" t="str">
        <x:v>1  حافظ على ملفات الرواتب
حدّث أساس الأجر والمعدلات والمبالغ المتكررة والمراجع البنكية والمراجعين.</x:v>
      </x:c>
      <x:c r="F20" s="145" t="str">
        <x:v>1  حافظ على ملفات الرواتب
حدّث أساس الأجر والمعدلات والمبالغ المتكررة والمراجع البنكية والمراجعين.</x:v>
      </x:c>
      <x:c r="G20" s="152" t="str">
        <x:v>2  أعدّ مسير الرواتب
أدخل الساعات، وراجع المستحقات والاستقطاعات المحسوبة، ثم حدد حالة الاعتماد والدفع.</x:v>
      </x:c>
      <x:c r="H20" s="152" t="str">
        <x:v>2  أعدّ مسير الرواتب
أدخل الساعات، وراجع المستحقات والاستقطاعات المحسوبة، ثم حدد حالة الاعتماد والدفع.</x:v>
      </x:c>
      <x:c r="I20" s="152" t="str">
        <x:v>2  أعدّ مسير الرواتب
أدخل الساعات، وراجع المستحقات والاستقطاعات المحسوبة، ثم حدد حالة الاعتماد والدفع.</x:v>
      </x:c>
      <x:c r="J20" s="152" t="str">
        <x:v>2  أعدّ مسير الرواتب
أدخل الساعات، وراجع المستحقات والاستقطاعات المحسوبة، ثم حدد حالة الاعتماد والدفع.</x:v>
      </x:c>
      <x:c r="K20" s="152" t="str">
        <x:v>2  أعدّ مسير الرواتب
أدخل الساعات، وراجع المستحقات والاستقطاعات المحسوبة، ثم حدد حالة الاعتماد والدفع.</x:v>
      </x:c>
      <x:c r="L20" s="152" t="str">
        <x:v>2  أعدّ مسير الرواتب
أدخل الساعات، وراجع المستحقات والاستقطاعات المحسوبة، ثم حدد حالة الاعتماد والدفع.</x:v>
      </x:c>
      <x:c r="M20" s="152" t="str">
        <x:v>2  أعدّ مسير الرواتب
أدخل الساعات، وراجع المستحقات والاستقطاعات المحسوبة، ثم حدد حالة الاعتماد والدفع.</x:v>
      </x:c>
      <x:c r="N20" s="160" t="str">
        <x:v>3  عالج الاستثناءات
أغلق الاعتمادات المسودة والمدفوعات غير المجدولة والتعديلات غير المعتمدة قبل الإصدار.</x:v>
      </x:c>
      <x:c r="O20" s="160" t="str">
        <x:v>3  عالج الاستثناءات
أغلق الاعتمادات المسودة والمدفوعات غير المجدولة والتعديلات غير المعتمدة قبل الإصدار.</x:v>
      </x:c>
      <x:c r="P20" s="160" t="str">
        <x:v>3  عالج الاستثناءات
أغلق الاعتمادات المسودة والمدفوعات غير المجدولة والتعديلات غير المعتمدة قبل الإصدار.</x:v>
      </x:c>
      <x:c r="Q20" s="160" t="str">
        <x:v>3  عالج الاستثناءات
أغلق الاعتمادات المسودة والمدفوعات غير المجدولة والتعديلات غير المعتمدة قبل الإصدار.</x:v>
      </x:c>
      <x:c r="R20" s="160" t="str">
        <x:v>3  عالج الاستثناءات
أغلق الاعتمادات المسودة والمدفوعات غير المجدولة والتعديلات غير المعتمدة قبل الإصدار.</x:v>
      </x:c>
      <x:c r="S20" s="160" t="str">
        <x:v>3  عالج الاستثناءات
أغلق الاعتمادات المسودة والمدفوعات غير المجدولة والتعديلات غير المعتمدة قبل الإصدار.</x:v>
      </x:c>
      <x:c r="T20" s="160" t="str">
        <x:v>3  عالج الاستثناءات
أغلق الاعتمادات المسودة والمدفوعات غير المجدولة والتعديلات غير المعتمدة قبل الإصدار.</x:v>
      </x:c>
    </x:row>
    <x:row r="21">
      <x:c r="A21" s="145" t="str">
        <x:v>1  حافظ على ملفات الرواتب
حدّث أساس الأجر والمعدلات والمبالغ المتكررة والمراجع البنكية والمراجعين.</x:v>
      </x:c>
      <x:c r="B21" s="145" t="str">
        <x:v>1  حافظ على ملفات الرواتب
حدّث أساس الأجر والمعدلات والمبالغ المتكررة والمراجع البنكية والمراجعين.</x:v>
      </x:c>
      <x:c r="C21" s="145" t="str">
        <x:v>1  حافظ على ملفات الرواتب
حدّث أساس الأجر والمعدلات والمبالغ المتكررة والمراجع البنكية والمراجعين.</x:v>
      </x:c>
      <x:c r="D21" s="145" t="str">
        <x:v>1  حافظ على ملفات الرواتب
حدّث أساس الأجر والمعدلات والمبالغ المتكررة والمراجع البنكية والمراجعين.</x:v>
      </x:c>
      <x:c r="E21" s="145" t="str">
        <x:v>1  حافظ على ملفات الرواتب
حدّث أساس الأجر والمعدلات والمبالغ المتكررة والمراجع البنكية والمراجعين.</x:v>
      </x:c>
      <x:c r="F21" s="145" t="str">
        <x:v>1  حافظ على ملفات الرواتب
حدّث أساس الأجر والمعدلات والمبالغ المتكررة والمراجع البنكية والمراجعين.</x:v>
      </x:c>
      <x:c r="G21" s="152" t="str">
        <x:v>2  أعدّ مسير الرواتب
أدخل الساعات، وراجع المستحقات والاستقطاعات المحسوبة، ثم حدد حالة الاعتماد والدفع.</x:v>
      </x:c>
      <x:c r="H21" s="152" t="str">
        <x:v>2  أعدّ مسير الرواتب
أدخل الساعات، وراجع المستحقات والاستقطاعات المحسوبة، ثم حدد حالة الاعتماد والدفع.</x:v>
      </x:c>
      <x:c r="I21" s="152" t="str">
        <x:v>2  أعدّ مسير الرواتب
أدخل الساعات، وراجع المستحقات والاستقطاعات المحسوبة، ثم حدد حالة الاعتماد والدفع.</x:v>
      </x:c>
      <x:c r="J21" s="152" t="str">
        <x:v>2  أعدّ مسير الرواتب
أدخل الساعات، وراجع المستحقات والاستقطاعات المحسوبة، ثم حدد حالة الاعتماد والدفع.</x:v>
      </x:c>
      <x:c r="K21" s="152" t="str">
        <x:v>2  أعدّ مسير الرواتب
أدخل الساعات، وراجع المستحقات والاستقطاعات المحسوبة، ثم حدد حالة الاعتماد والدفع.</x:v>
      </x:c>
      <x:c r="L21" s="152" t="str">
        <x:v>2  أعدّ مسير الرواتب
أدخل الساعات، وراجع المستحقات والاستقطاعات المحسوبة، ثم حدد حالة الاعتماد والدفع.</x:v>
      </x:c>
      <x:c r="M21" s="152" t="str">
        <x:v>2  أعدّ مسير الرواتب
أدخل الساعات، وراجع المستحقات والاستقطاعات المحسوبة، ثم حدد حالة الاعتماد والدفع.</x:v>
      </x:c>
      <x:c r="N21" s="160" t="str">
        <x:v>3  عالج الاستثناءات
أغلق الاعتمادات المسودة والمدفوعات غير المجدولة والتعديلات غير المعتمدة قبل الإصدار.</x:v>
      </x:c>
      <x:c r="O21" s="160" t="str">
        <x:v>3  عالج الاستثناءات
أغلق الاعتمادات المسودة والمدفوعات غير المجدولة والتعديلات غير المعتمدة قبل الإصدار.</x:v>
      </x:c>
      <x:c r="P21" s="160" t="str">
        <x:v>3  عالج الاستثناءات
أغلق الاعتمادات المسودة والمدفوعات غير المجدولة والتعديلات غير المعتمدة قبل الإصدار.</x:v>
      </x:c>
      <x:c r="Q21" s="160" t="str">
        <x:v>3  عالج الاستثناءات
أغلق الاعتمادات المسودة والمدفوعات غير المجدولة والتعديلات غير المعتمدة قبل الإصدار.</x:v>
      </x:c>
      <x:c r="R21" s="160" t="str">
        <x:v>3  عالج الاستثناءات
أغلق الاعتمادات المسودة والمدفوعات غير المجدولة والتعديلات غير المعتمدة قبل الإصدار.</x:v>
      </x:c>
      <x:c r="S21" s="160" t="str">
        <x:v>3  عالج الاستثناءات
أغلق الاعتمادات المسودة والمدفوعات غير المجدولة والتعديلات غير المعتمدة قبل الإصدار.</x:v>
      </x:c>
      <x:c r="T21" s="160" t="str">
        <x:v>3  عالج الاستثناءات
أغلق الاعتمادات المسودة والمدفوعات غير المجدولة والتعديلات غير المعتمدة قبل الإصدار.</x:v>
      </x:c>
    </x:row>
    <x:row r="22">
      <x:c r="A22" s="145" t="str">
        <x:v>1  حافظ على ملفات الرواتب
حدّث أساس الأجر والمعدلات والمبالغ المتكررة والمراجع البنكية والمراجعين.</x:v>
      </x:c>
      <x:c r="B22" s="145" t="str">
        <x:v>1  حافظ على ملفات الرواتب
حدّث أساس الأجر والمعدلات والمبالغ المتكررة والمراجع البنكية والمراجعين.</x:v>
      </x:c>
      <x:c r="C22" s="145" t="str">
        <x:v>1  حافظ على ملفات الرواتب
حدّث أساس الأجر والمعدلات والمبالغ المتكررة والمراجع البنكية والمراجعين.</x:v>
      </x:c>
      <x:c r="D22" s="145" t="str">
        <x:v>1  حافظ على ملفات الرواتب
حدّث أساس الأجر والمعدلات والمبالغ المتكررة والمراجع البنكية والمراجعين.</x:v>
      </x:c>
      <x:c r="E22" s="145" t="str">
        <x:v>1  حافظ على ملفات الرواتب
حدّث أساس الأجر والمعدلات والمبالغ المتكررة والمراجع البنكية والمراجعين.</x:v>
      </x:c>
      <x:c r="F22" s="145" t="str">
        <x:v>1  حافظ على ملفات الرواتب
حدّث أساس الأجر والمعدلات والمبالغ المتكررة والمراجع البنكية والمراجعين.</x:v>
      </x:c>
      <x:c r="G22" s="152" t="str">
        <x:v>2  أعدّ مسير الرواتب
أدخل الساعات، وراجع المستحقات والاستقطاعات المحسوبة، ثم حدد حالة الاعتماد والدفع.</x:v>
      </x:c>
      <x:c r="H22" s="152" t="str">
        <x:v>2  أعدّ مسير الرواتب
أدخل الساعات، وراجع المستحقات والاستقطاعات المحسوبة، ثم حدد حالة الاعتماد والدفع.</x:v>
      </x:c>
      <x:c r="I22" s="152" t="str">
        <x:v>2  أعدّ مسير الرواتب
أدخل الساعات، وراجع المستحقات والاستقطاعات المحسوبة، ثم حدد حالة الاعتماد والدفع.</x:v>
      </x:c>
      <x:c r="J22" s="152" t="str">
        <x:v>2  أعدّ مسير الرواتب
أدخل الساعات، وراجع المستحقات والاستقطاعات المحسوبة، ثم حدد حالة الاعتماد والدفع.</x:v>
      </x:c>
      <x:c r="K22" s="152" t="str">
        <x:v>2  أعدّ مسير الرواتب
أدخل الساعات، وراجع المستحقات والاستقطاعات المحسوبة، ثم حدد حالة الاعتماد والدفع.</x:v>
      </x:c>
      <x:c r="L22" s="152" t="str">
        <x:v>2  أعدّ مسير الرواتب
أدخل الساعات، وراجع المستحقات والاستقطاعات المحسوبة، ثم حدد حالة الاعتماد والدفع.</x:v>
      </x:c>
      <x:c r="M22" s="152" t="str">
        <x:v>2  أعدّ مسير الرواتب
أدخل الساعات، وراجع المستحقات والاستقطاعات المحسوبة، ثم حدد حالة الاعتماد والدفع.</x:v>
      </x:c>
      <x:c r="N22" s="160" t="str">
        <x:v>3  عالج الاستثناءات
أغلق الاعتمادات المسودة والمدفوعات غير المجدولة والتعديلات غير المعتمدة قبل الإصدار.</x:v>
      </x:c>
      <x:c r="O22" s="160" t="str">
        <x:v>3  عالج الاستثناءات
أغلق الاعتمادات المسودة والمدفوعات غير المجدولة والتعديلات غير المعتمدة قبل الإصدار.</x:v>
      </x:c>
      <x:c r="P22" s="160" t="str">
        <x:v>3  عالج الاستثناءات
أغلق الاعتمادات المسودة والمدفوعات غير المجدولة والتعديلات غير المعتمدة قبل الإصدار.</x:v>
      </x:c>
      <x:c r="Q22" s="160" t="str">
        <x:v>3  عالج الاستثناءات
أغلق الاعتمادات المسودة والمدفوعات غير المجدولة والتعديلات غير المعتمدة قبل الإصدار.</x:v>
      </x:c>
      <x:c r="R22" s="160" t="str">
        <x:v>3  عالج الاستثناءات
أغلق الاعتمادات المسودة والمدفوعات غير المجدولة والتعديلات غير المعتمدة قبل الإصدار.</x:v>
      </x:c>
      <x:c r="S22" s="160" t="str">
        <x:v>3  عالج الاستثناءات
أغلق الاعتمادات المسودة والمدفوعات غير المجدولة والتعديلات غير المعتمدة قبل الإصدار.</x:v>
      </x:c>
      <x:c r="T22" s="160" t="str">
        <x:v>3  عالج الاستثناءات
أغلق الاعتمادات المسودة والمدفوعات غير المجدولة والتعديلات غير المعتمدة قبل الإصدار.</x:v>
      </x:c>
    </x:row>
    <x:row r="23">
      <x:c r="A23" s="145" t="str">
        <x:v>1  حافظ على ملفات الرواتب
حدّث أساس الأجر والمعدلات والمبالغ المتكررة والمراجع البنكية والمراجعين.</x:v>
      </x:c>
      <x:c r="B23" s="145" t="str">
        <x:v>1  حافظ على ملفات الرواتب
حدّث أساس الأجر والمعدلات والمبالغ المتكررة والمراجع البنكية والمراجعين.</x:v>
      </x:c>
      <x:c r="C23" s="145" t="str">
        <x:v>1  حافظ على ملفات الرواتب
حدّث أساس الأجر والمعدلات والمبالغ المتكررة والمراجع البنكية والمراجعين.</x:v>
      </x:c>
      <x:c r="D23" s="145" t="str">
        <x:v>1  حافظ على ملفات الرواتب
حدّث أساس الأجر والمعدلات والمبالغ المتكررة والمراجع البنكية والمراجعين.</x:v>
      </x:c>
      <x:c r="E23" s="145" t="str">
        <x:v>1  حافظ على ملفات الرواتب
حدّث أساس الأجر والمعدلات والمبالغ المتكررة والمراجع البنكية والمراجعين.</x:v>
      </x:c>
      <x:c r="F23" s="145" t="str">
        <x:v>1  حافظ على ملفات الرواتب
حدّث أساس الأجر والمعدلات والمبالغ المتكررة والمراجع البنكية والمراجعين.</x:v>
      </x:c>
      <x:c r="G23" s="152" t="str">
        <x:v>2  أعدّ مسير الرواتب
أدخل الساعات، وراجع المستحقات والاستقطاعات المحسوبة، ثم حدد حالة الاعتماد والدفع.</x:v>
      </x:c>
      <x:c r="H23" s="152" t="str">
        <x:v>2  أعدّ مسير الرواتب
أدخل الساعات، وراجع المستحقات والاستقطاعات المحسوبة، ثم حدد حالة الاعتماد والدفع.</x:v>
      </x:c>
      <x:c r="I23" s="152" t="str">
        <x:v>2  أعدّ مسير الرواتب
أدخل الساعات، وراجع المستحقات والاستقطاعات المحسوبة، ثم حدد حالة الاعتماد والدفع.</x:v>
      </x:c>
      <x:c r="J23" s="152" t="str">
        <x:v>2  أعدّ مسير الرواتب
أدخل الساعات، وراجع المستحقات والاستقطاعات المحسوبة، ثم حدد حالة الاعتماد والدفع.</x:v>
      </x:c>
      <x:c r="K23" s="152" t="str">
        <x:v>2  أعدّ مسير الرواتب
أدخل الساعات، وراجع المستحقات والاستقطاعات المحسوبة، ثم حدد حالة الاعتماد والدفع.</x:v>
      </x:c>
      <x:c r="L23" s="152" t="str">
        <x:v>2  أعدّ مسير الرواتب
أدخل الساعات، وراجع المستحقات والاستقطاعات المحسوبة، ثم حدد حالة الاعتماد والدفع.</x:v>
      </x:c>
      <x:c r="M23" s="152" t="str">
        <x:v>2  أعدّ مسير الرواتب
أدخل الساعات، وراجع المستحقات والاستقطاعات المحسوبة، ثم حدد حالة الاعتماد والدفع.</x:v>
      </x:c>
      <x:c r="N23" s="160" t="str">
        <x:v>3  عالج الاستثناءات
أغلق الاعتمادات المسودة والمدفوعات غير المجدولة والتعديلات غير المعتمدة قبل الإصدار.</x:v>
      </x:c>
      <x:c r="O23" s="160" t="str">
        <x:v>3  عالج الاستثناءات
أغلق الاعتمادات المسودة والمدفوعات غير المجدولة والتعديلات غير المعتمدة قبل الإصدار.</x:v>
      </x:c>
      <x:c r="P23" s="160" t="str">
        <x:v>3  عالج الاستثناءات
أغلق الاعتمادات المسودة والمدفوعات غير المجدولة والتعديلات غير المعتمدة قبل الإصدار.</x:v>
      </x:c>
      <x:c r="Q23" s="160" t="str">
        <x:v>3  عالج الاستثناءات
أغلق الاعتمادات المسودة والمدفوعات غير المجدولة والتعديلات غير المعتمدة قبل الإصدار.</x:v>
      </x:c>
      <x:c r="R23" s="160" t="str">
        <x:v>3  عالج الاستثناءات
أغلق الاعتمادات المسودة والمدفوعات غير المجدولة والتعديلات غير المعتمدة قبل الإصدار.</x:v>
      </x:c>
      <x:c r="S23" s="160" t="str">
        <x:v>3  عالج الاستثناءات
أغلق الاعتمادات المسودة والمدفوعات غير المجدولة والتعديلات غير المعتمدة قبل الإصدار.</x:v>
      </x:c>
      <x:c r="T23" s="160" t="str">
        <x:v>3  عالج الاستثناءات
أغلق الاعتمادات المسودة والمدفوعات غير المجدولة والتعديلات غير المعتمدة قبل الإصدار.</x:v>
      </x:c>
    </x:row>
    <x:row r="24">
      <x:c r="A24" s="145" t="str">
        <x:v>1  حافظ على ملفات الرواتب
حدّث أساس الأجر والمعدلات والمبالغ المتكررة والمراجع البنكية والمراجعين.</x:v>
      </x:c>
      <x:c r="B24" s="145" t="str">
        <x:v>1  حافظ على ملفات الرواتب
حدّث أساس الأجر والمعدلات والمبالغ المتكررة والمراجع البنكية والمراجعين.</x:v>
      </x:c>
      <x:c r="C24" s="145" t="str">
        <x:v>1  حافظ على ملفات الرواتب
حدّث أساس الأجر والمعدلات والمبالغ المتكررة والمراجع البنكية والمراجعين.</x:v>
      </x:c>
      <x:c r="D24" s="145" t="str">
        <x:v>1  حافظ على ملفات الرواتب
حدّث أساس الأجر والمعدلات والمبالغ المتكررة والمراجع البنكية والمراجعين.</x:v>
      </x:c>
      <x:c r="E24" s="145" t="str">
        <x:v>1  حافظ على ملفات الرواتب
حدّث أساس الأجر والمعدلات والمبالغ المتكررة والمراجع البنكية والمراجعين.</x:v>
      </x:c>
      <x:c r="F24" s="145" t="str">
        <x:v>1  حافظ على ملفات الرواتب
حدّث أساس الأجر والمعدلات والمبالغ المتكررة والمراجع البنكية والمراجعين.</x:v>
      </x:c>
      <x:c r="G24" s="152" t="str">
        <x:v>2  أعدّ مسير الرواتب
أدخل الساعات، وراجع المستحقات والاستقطاعات المحسوبة، ثم حدد حالة الاعتماد والدفع.</x:v>
      </x:c>
      <x:c r="H24" s="152" t="str">
        <x:v>2  أعدّ مسير الرواتب
أدخل الساعات، وراجع المستحقات والاستقطاعات المحسوبة، ثم حدد حالة الاعتماد والدفع.</x:v>
      </x:c>
      <x:c r="I24" s="152" t="str">
        <x:v>2  أعدّ مسير الرواتب
أدخل الساعات، وراجع المستحقات والاستقطاعات المحسوبة، ثم حدد حالة الاعتماد والدفع.</x:v>
      </x:c>
      <x:c r="J24" s="152" t="str">
        <x:v>2  أعدّ مسير الرواتب
أدخل الساعات، وراجع المستحقات والاستقطاعات المحسوبة، ثم حدد حالة الاعتماد والدفع.</x:v>
      </x:c>
      <x:c r="K24" s="152" t="str">
        <x:v>2  أعدّ مسير الرواتب
أدخل الساعات، وراجع المستحقات والاستقطاعات المحسوبة، ثم حدد حالة الاعتماد والدفع.</x:v>
      </x:c>
      <x:c r="L24" s="152" t="str">
        <x:v>2  أعدّ مسير الرواتب
أدخل الساعات، وراجع المستحقات والاستقطاعات المحسوبة، ثم حدد حالة الاعتماد والدفع.</x:v>
      </x:c>
      <x:c r="M24" s="152" t="str">
        <x:v>2  أعدّ مسير الرواتب
أدخل الساعات، وراجع المستحقات والاستقطاعات المحسوبة، ثم حدد حالة الاعتماد والدفع.</x:v>
      </x:c>
      <x:c r="N24" s="160" t="str">
        <x:v>3  عالج الاستثناءات
أغلق الاعتمادات المسودة والمدفوعات غير المجدولة والتعديلات غير المعتمدة قبل الإصدار.</x:v>
      </x:c>
      <x:c r="O24" s="160" t="str">
        <x:v>3  عالج الاستثناءات
أغلق الاعتمادات المسودة والمدفوعات غير المجدولة والتعديلات غير المعتمدة قبل الإصدار.</x:v>
      </x:c>
      <x:c r="P24" s="160" t="str">
        <x:v>3  عالج الاستثناءات
أغلق الاعتمادات المسودة والمدفوعات غير المجدولة والتعديلات غير المعتمدة قبل الإصدار.</x:v>
      </x:c>
      <x:c r="Q24" s="160" t="str">
        <x:v>3  عالج الاستثناءات
أغلق الاعتمادات المسودة والمدفوعات غير المجدولة والتعديلات غير المعتمدة قبل الإصدار.</x:v>
      </x:c>
      <x:c r="R24" s="160" t="str">
        <x:v>3  عالج الاستثناءات
أغلق الاعتمادات المسودة والمدفوعات غير المجدولة والتعديلات غير المعتمدة قبل الإصدار.</x:v>
      </x:c>
      <x:c r="S24" s="160" t="str">
        <x:v>3  عالج الاستثناءات
أغلق الاعتمادات المسودة والمدفوعات غير المجدولة والتعديلات غير المعتمدة قبل الإصدار.</x:v>
      </x:c>
      <x:c r="T24" s="160" t="str">
        <x:v>3  عالج الاستثناءات
أغلق الاعتمادات المسودة والمدفوعات غير المجدولة والتعديلات غير المعتمدة قبل الإصدار.</x:v>
      </x:c>
    </x:row>
    <x:row r="25">
      <x:c r="A25" s="145" t="str">
        <x:v>1  حافظ على ملفات الرواتب
حدّث أساس الأجر والمعدلات والمبالغ المتكررة والمراجع البنكية والمراجعين.</x:v>
      </x:c>
      <x:c r="B25" s="145" t="str">
        <x:v>1  حافظ على ملفات الرواتب
حدّث أساس الأجر والمعدلات والمبالغ المتكررة والمراجع البنكية والمراجعين.</x:v>
      </x:c>
      <x:c r="C25" s="145" t="str">
        <x:v>1  حافظ على ملفات الرواتب
حدّث أساس الأجر والمعدلات والمبالغ المتكررة والمراجع البنكية والمراجعين.</x:v>
      </x:c>
      <x:c r="D25" s="145" t="str">
        <x:v>1  حافظ على ملفات الرواتب
حدّث أساس الأجر والمعدلات والمبالغ المتكررة والمراجع البنكية والمراجعين.</x:v>
      </x:c>
      <x:c r="E25" s="145" t="str">
        <x:v>1  حافظ على ملفات الرواتب
حدّث أساس الأجر والمعدلات والمبالغ المتكررة والمراجع البنكية والمراجعين.</x:v>
      </x:c>
      <x:c r="F25" s="145" t="str">
        <x:v>1  حافظ على ملفات الرواتب
حدّث أساس الأجر والمعدلات والمبالغ المتكررة والمراجع البنكية والمراجعين.</x:v>
      </x:c>
      <x:c r="G25" s="153" t="str">
        <x:v>2  أعدّ مسير الرواتب
أدخل الساعات، وراجع المستحقات والاستقطاعات المحسوبة، ثم حدد حالة الاعتماد والدفع.</x:v>
      </x:c>
      <x:c r="H25" s="153" t="str">
        <x:v>2  أعدّ مسير الرواتب
أدخل الساعات، وراجع المستحقات والاستقطاعات المحسوبة، ثم حدد حالة الاعتماد والدفع.</x:v>
      </x:c>
      <x:c r="I25" s="153" t="str">
        <x:v>2  أعدّ مسير الرواتب
أدخل الساعات، وراجع المستحقات والاستقطاعات المحسوبة، ثم حدد حالة الاعتماد والدفع.</x:v>
      </x:c>
      <x:c r="J25" s="153" t="str">
        <x:v>2  أعدّ مسير الرواتب
أدخل الساعات، وراجع المستحقات والاستقطاعات المحسوبة، ثم حدد حالة الاعتماد والدفع.</x:v>
      </x:c>
      <x:c r="K25" s="153" t="str">
        <x:v>2  أعدّ مسير الرواتب
أدخل الساعات، وراجع المستحقات والاستقطاعات المحسوبة، ثم حدد حالة الاعتماد والدفع.</x:v>
      </x:c>
      <x:c r="L25" s="153" t="str">
        <x:v>2  أعدّ مسير الرواتب
أدخل الساعات، وراجع المستحقات والاستقطاعات المحسوبة، ثم حدد حالة الاعتماد والدفع.</x:v>
      </x:c>
      <x:c r="M25" s="153" t="str">
        <x:v>2  أعدّ مسير الرواتب
أدخل الساعات، وراجع المستحقات والاستقطاعات المحسوبة، ثم حدد حالة الاعتماد والدفع.</x:v>
      </x:c>
      <x:c r="N25" s="161" t="str">
        <x:v>3  عالج الاستثناءات
أغلق الاعتمادات المسودة والمدفوعات غير المجدولة والتعديلات غير المعتمدة قبل الإصدار.</x:v>
      </x:c>
      <x:c r="O25" s="161" t="str">
        <x:v>3  عالج الاستثناءات
أغلق الاعتمادات المسودة والمدفوعات غير المجدولة والتعديلات غير المعتمدة قبل الإصدار.</x:v>
      </x:c>
      <x:c r="P25" s="161" t="str">
        <x:v>3  عالج الاستثناءات
أغلق الاعتمادات المسودة والمدفوعات غير المجدولة والتعديلات غير المعتمدة قبل الإصدار.</x:v>
      </x:c>
      <x:c r="Q25" s="161" t="str">
        <x:v>3  عالج الاستثناءات
أغلق الاعتمادات المسودة والمدفوعات غير المجدولة والتعديلات غير المعتمدة قبل الإصدار.</x:v>
      </x:c>
      <x:c r="R25" s="161" t="str">
        <x:v>3  عالج الاستثناءات
أغلق الاعتمادات المسودة والمدفوعات غير المجدولة والتعديلات غير المعتمدة قبل الإصدار.</x:v>
      </x:c>
      <x:c r="S25" s="161" t="str">
        <x:v>3  عالج الاستثناءات
أغلق الاعتمادات المسودة والمدفوعات غير المجدولة والتعديلات غير المعتمدة قبل الإصدار.</x:v>
      </x:c>
      <x:c r="T25" s="161" t="str">
        <x:v>3  عالج الاستثناءات
أغلق الاعتمادات المسودة والمدفوعات غير المجدولة والتعديلات غير المعتمدة قبل الإصدار.</x:v>
      </x:c>
    </x:row>
    <x:row r="26">
      <x:c r="A26" s="176"/>
      <x:c r="B26" s="176"/>
      <x:c r="C26" s="176"/>
      <x:c r="D26" s="176"/>
      <x:c r="E26" s="176"/>
      <x:c r="F26" s="176"/>
      <x:c r="G26" s="176"/>
      <x:c r="H26" s="176"/>
      <x:c r="I26" s="176"/>
      <x:c r="J26" s="176"/>
      <x:c r="K26" s="176"/>
      <x:c r="L26" s="176"/>
      <x:c r="M26" s="176"/>
      <x:c r="N26" s="176"/>
      <x:c r="O26" s="176"/>
      <x:c r="P26" s="176"/>
      <x:c r="Q26" s="176"/>
      <x:c r="R26" s="176"/>
      <x:c r="S26" s="176"/>
      <x:c r="T26" s="176"/>
    </x:row>
    <x:row r="27">
      <x:c r="A27" s="176"/>
      <x:c r="B27" s="176"/>
      <x:c r="C27" s="176"/>
      <x:c r="D27" s="176"/>
      <x:c r="E27" s="176"/>
      <x:c r="F27" s="176"/>
      <x:c r="G27" s="176"/>
      <x:c r="H27" s="176"/>
      <x:c r="I27" s="176"/>
      <x:c r="J27" s="176"/>
      <x:c r="K27" s="176"/>
      <x:c r="L27" s="176"/>
      <x:c r="M27" s="176"/>
      <x:c r="N27" s="176"/>
      <x:c r="O27" s="176"/>
      <x:c r="P27" s="176"/>
      <x:c r="Q27" s="176"/>
      <x:c r="R27" s="176"/>
      <x:c r="S27" s="176"/>
      <x:c r="T27" s="176"/>
    </x:row>
    <x:row r="28" ht="24" customHeight="1">
      <x:c r="A28" s="39" t="str">
        <x:v>لمحة عن الرواتب</x:v>
      </x:c>
      <x:c r="B28" s="39" t="str">
        <x:v>لمحة عن الرواتب</x:v>
      </x:c>
      <x:c r="C28" s="39" t="str">
        <x:v>لمحة عن الرواتب</x:v>
      </x:c>
      <x:c r="D28" s="39" t="str">
        <x:v>لمحة عن الرواتب</x:v>
      </x:c>
      <x:c r="E28" s="39" t="str">
        <x:v>لمحة عن الرواتب</x:v>
      </x:c>
      <x:c r="F28" s="39" t="str">
        <x:v>لمحة عن الرواتب</x:v>
      </x:c>
      <x:c r="G28" s="39" t="str">
        <x:v>لمحة عن الرواتب</x:v>
      </x:c>
      <x:c r="H28" s="39" t="str">
        <x:v>لمحة عن الرواتب</x:v>
      </x:c>
      <x:c r="I28" s="39" t="str">
        <x:v>لمحة عن الرواتب</x:v>
      </x:c>
      <x:c r="J28" s="39" t="str">
        <x:v>لمحة عن الرواتب</x:v>
      </x:c>
      <x:c r="K28" s="39" t="str">
        <x:v>لمحة عن الرواتب</x:v>
      </x:c>
      <x:c r="L28" s="39" t="str">
        <x:v>لمحة عن الرواتب</x:v>
      </x:c>
      <x:c r="M28" s="39" t="str">
        <x:v>لمحة عن الرواتب</x:v>
      </x:c>
      <x:c r="N28" s="39" t="str">
        <x:v>لمحة عن الرواتب</x:v>
      </x:c>
      <x:c r="O28" s="39" t="str">
        <x:v>لمحة عن الرواتب</x:v>
      </x:c>
      <x:c r="P28" s="39" t="str">
        <x:v>لمحة عن الرواتب</x:v>
      </x:c>
      <x:c r="Q28" s="39" t="str">
        <x:v>لمحة عن الرواتب</x:v>
      </x:c>
      <x:c r="R28" s="39" t="str">
        <x:v>لمحة عن الرواتب</x:v>
      </x:c>
      <x:c r="S28" s="39" t="str">
        <x:v>لمحة عن الرواتب</x:v>
      </x:c>
      <x:c r="T28" s="39" t="str">
        <x:v>لمحة عن الرواتب</x:v>
      </x:c>
    </x:row>
    <x:row r="29">
      <x:c r="A29" s="176"/>
      <x:c r="B29" s="176"/>
      <x:c r="C29" s="176"/>
      <x:c r="D29" s="176"/>
      <x:c r="E29" s="176"/>
      <x:c r="F29" s="176"/>
      <x:c r="G29" s="176"/>
      <x:c r="H29" s="176"/>
      <x:c r="I29" s="176"/>
      <x:c r="J29" s="176"/>
      <x:c r="K29" s="176"/>
      <x:c r="L29" s="176"/>
      <x:c r="M29" s="176"/>
      <x:c r="N29" s="176"/>
      <x:c r="O29" s="176"/>
      <x:c r="P29" s="176"/>
      <x:c r="Q29" s="176"/>
      <x:c r="R29" s="176"/>
      <x:c r="S29" s="176"/>
      <x:c r="T29" s="176"/>
    </x:row>
    <x:row r="30">
      <x:c r="A30" s="177" t="str">
        <x:v>الموظف</x:v>
      </x:c>
      <x:c r="B30" s="177" t="str">
        <x:v>إجمالي الأجر</x:v>
      </x:c>
      <x:c r="C30" s="177" t="str">
        <x:v>صافي الأجر</x:v>
      </x:c>
      <x:c r="D30" s="177" t="str">
        <x:v>الاعتماد</x:v>
      </x:c>
      <x:c r="E30" s="177" t="str">
        <x:v>الدفع</x:v>
      </x:c>
      <x:c r="F30" s="177" t="str">
        <x:v>الاستثناء</x:v>
      </x:c>
      <x:c r="G30" s="176"/>
      <x:c r="H30" s="167" t="str">
        <x:v>بدء سريع
1  هيئ الإعداد   →   2  حدّث الموظفين   →   3  سجّل التعديلات   →   4  أعدّ مسير الرواتب   →   5  عالج الاستثناءات   →   6  راجع لوحة المعلومات</x:v>
      </x:c>
      <x:c r="I30" s="167" t="str">
        <x:v>بدء سريع
1  هيئ الإعداد   →   2  حدّث الموظفين   →   3  سجّل التعديلات   →   4  أعدّ مسير الرواتب   →   5  عالج الاستثناءات   →   6  راجع لوحة المعلومات</x:v>
      </x:c>
      <x:c r="J30" s="167" t="str">
        <x:v>بدء سريع
1  هيئ الإعداد   →   2  حدّث الموظفين   →   3  سجّل التعديلات   →   4  أعدّ مسير الرواتب   →   5  عالج الاستثناءات   →   6  راجع لوحة المعلومات</x:v>
      </x:c>
      <x:c r="K30" s="167" t="str">
        <x:v>بدء سريع
1  هيئ الإعداد   →   2  حدّث الموظفين   →   3  سجّل التعديلات   →   4  أعدّ مسير الرواتب   →   5  عالج الاستثناءات   →   6  راجع لوحة المعلومات</x:v>
      </x:c>
      <x:c r="L30" s="167" t="str">
        <x:v>بدء سريع
1  هيئ الإعداد   →   2  حدّث الموظفين   →   3  سجّل التعديلات   →   4  أعدّ مسير الرواتب   →   5  عالج الاستثناءات   →   6  راجع لوحة المعلومات</x:v>
      </x:c>
      <x:c r="M30" s="167" t="str">
        <x:v>بدء سريع
1  هيئ الإعداد   →   2  حدّث الموظفين   →   3  سجّل التعديلات   →   4  أعدّ مسير الرواتب   →   5  عالج الاستثناءات   →   6  راجع لوحة المعلومات</x:v>
      </x:c>
      <x:c r="N30" s="167" t="str">
        <x:v>بدء سريع
1  هيئ الإعداد   →   2  حدّث الموظفين   →   3  سجّل التعديلات   →   4  أعدّ مسير الرواتب   →   5  عالج الاستثناءات   →   6  راجع لوحة المعلومات</x:v>
      </x:c>
      <x:c r="O30" s="167" t="str">
        <x:v>بدء سريع
1  هيئ الإعداد   →   2  حدّث الموظفين   →   3  سجّل التعديلات   →   4  أعدّ مسير الرواتب   →   5  عالج الاستثناءات   →   6  راجع لوحة المعلومات</x:v>
      </x:c>
      <x:c r="P30" s="167" t="str">
        <x:v>بدء سريع
1  هيئ الإعداد   →   2  حدّث الموظفين   →   3  سجّل التعديلات   →   4  أعدّ مسير الرواتب   →   5  عالج الاستثناءات   →   6  راجع لوحة المعلومات</x:v>
      </x:c>
      <x:c r="Q30" s="167" t="str">
        <x:v>بدء سريع
1  هيئ الإعداد   →   2  حدّث الموظفين   →   3  سجّل التعديلات   →   4  أعدّ مسير الرواتب   →   5  عالج الاستثناءات   →   6  راجع لوحة المعلومات</x:v>
      </x:c>
      <x:c r="R30" s="167" t="str">
        <x:v>بدء سريع
1  هيئ الإعداد   →   2  حدّث الموظفين   →   3  سجّل التعديلات   →   4  أعدّ مسير الرواتب   →   5  عالج الاستثناءات   →   6  راجع لوحة المعلومات</x:v>
      </x:c>
      <x:c r="S30" s="167" t="str">
        <x:v>بدء سريع
1  هيئ الإعداد   →   2  حدّث الموظفين   →   3  سجّل التعديلات   →   4  أعدّ مسير الرواتب   →   5  عالج الاستثناءات   →   6  راجع لوحة المعلومات</x:v>
      </x:c>
      <x:c r="T30" s="167" t="str">
        <x:v>بدء سريع
1  هيئ الإعداد   →   2  حدّث الموظفين   →   3  سجّل التعديلات   →   4  أعدّ مسير الرواتب   →   5  عالج الاستثناءات   →   6  راجع لوحة المعلومات</x:v>
      </x:c>
    </x:row>
    <x:row r="31">
      <x:c r="A31" s="178" t="str">
        <x:f>'مسير الرواتب'!$B$19</x:f>
        <x:v>Mina Foster</x:v>
      </x:c>
      <x:c r="B31" s="179" t="n">
        <x:f>'مسير الرواتب'!$L$19</x:f>
        <x:v>5168.081116944557</x:v>
      </x:c>
      <x:c r="C31" s="179" t="n">
        <x:f>'مسير الرواتب'!$P$19</x:f>
        <x:v>4473.081116944557</x:v>
      </x:c>
      <x:c r="D31" s="178" t="str">
        <x:f>'مسير الرواتب'!$Q$19</x:f>
        <x:v>جاهز</x:v>
      </x:c>
      <x:c r="E31" s="178" t="str">
        <x:f>'مسير الرواتب'!$R$19</x:f>
        <x:v>مجدول</x:v>
      </x:c>
      <x:c r="F31" s="178" t="str">
        <x:f>'مسير الرواتب'!$S$19</x:f>
        <x:v>واضح</x:v>
      </x:c>
      <x:c r="G31" s="176"/>
      <x:c r="H31" s="167" t="str">
        <x:v>بدء سريع
1  هيئ الإعداد   →   2  حدّث الموظفين   →   3  سجّل التعديلات   →   4  أعدّ مسير الرواتب   →   5  عالج الاستثناءات   →   6  راجع لوحة المعلومات</x:v>
      </x:c>
      <x:c r="I31" s="167" t="str">
        <x:v>بدء سريع
1  هيئ الإعداد   →   2  حدّث الموظفين   →   3  سجّل التعديلات   →   4  أعدّ مسير الرواتب   →   5  عالج الاستثناءات   →   6  راجع لوحة المعلومات</x:v>
      </x:c>
      <x:c r="J31" s="167" t="str">
        <x:v>بدء سريع
1  هيئ الإعداد   →   2  حدّث الموظفين   →   3  سجّل التعديلات   →   4  أعدّ مسير الرواتب   →   5  عالج الاستثناءات   →   6  راجع لوحة المعلومات</x:v>
      </x:c>
      <x:c r="K31" s="167" t="str">
        <x:v>بدء سريع
1  هيئ الإعداد   →   2  حدّث الموظفين   →   3  سجّل التعديلات   →   4  أعدّ مسير الرواتب   →   5  عالج الاستثناءات   →   6  راجع لوحة المعلومات</x:v>
      </x:c>
      <x:c r="L31" s="167" t="str">
        <x:v>بدء سريع
1  هيئ الإعداد   →   2  حدّث الموظفين   →   3  سجّل التعديلات   →   4  أعدّ مسير الرواتب   →   5  عالج الاستثناءات   →   6  راجع لوحة المعلومات</x:v>
      </x:c>
      <x:c r="M31" s="167" t="str">
        <x:v>بدء سريع
1  هيئ الإعداد   →   2  حدّث الموظفين   →   3  سجّل التعديلات   →   4  أعدّ مسير الرواتب   →   5  عالج الاستثناءات   →   6  راجع لوحة المعلومات</x:v>
      </x:c>
      <x:c r="N31" s="167" t="str">
        <x:v>بدء سريع
1  هيئ الإعداد   →   2  حدّث الموظفين   →   3  سجّل التعديلات   →   4  أعدّ مسير الرواتب   →   5  عالج الاستثناءات   →   6  راجع لوحة المعلومات</x:v>
      </x:c>
      <x:c r="O31" s="167" t="str">
        <x:v>بدء سريع
1  هيئ الإعداد   →   2  حدّث الموظفين   →   3  سجّل التعديلات   →   4  أعدّ مسير الرواتب   →   5  عالج الاستثناءات   →   6  راجع لوحة المعلومات</x:v>
      </x:c>
      <x:c r="P31" s="167" t="str">
        <x:v>بدء سريع
1  هيئ الإعداد   →   2  حدّث الموظفين   →   3  سجّل التعديلات   →   4  أعدّ مسير الرواتب   →   5  عالج الاستثناءات   →   6  راجع لوحة المعلومات</x:v>
      </x:c>
      <x:c r="Q31" s="167" t="str">
        <x:v>بدء سريع
1  هيئ الإعداد   →   2  حدّث الموظفين   →   3  سجّل التعديلات   →   4  أعدّ مسير الرواتب   →   5  عالج الاستثناءات   →   6  راجع لوحة المعلومات</x:v>
      </x:c>
      <x:c r="R31" s="167" t="str">
        <x:v>بدء سريع
1  هيئ الإعداد   →   2  حدّث الموظفين   →   3  سجّل التعديلات   →   4  أعدّ مسير الرواتب   →   5  عالج الاستثناءات   →   6  راجع لوحة المعلومات</x:v>
      </x:c>
      <x:c r="S31" s="167" t="str">
        <x:v>بدء سريع
1  هيئ الإعداد   →   2  حدّث الموظفين   →   3  سجّل التعديلات   →   4  أعدّ مسير الرواتب   →   5  عالج الاستثناءات   →   6  راجع لوحة المعلومات</x:v>
      </x:c>
      <x:c r="T31" s="167" t="str">
        <x:v>بدء سريع
1  هيئ الإعداد   →   2  حدّث الموظفين   →   3  سجّل التعديلات   →   4  أعدّ مسير الرواتب   →   5  عالج الاستثناءات   →   6  راجع لوحة المعلومات</x:v>
      </x:c>
    </x:row>
    <x:row r="32">
      <x:c r="A32" s="178" t="str">
        <x:f>'مسير الرواتب'!$B$20</x:f>
        <x:v>Sara Malik</x:v>
      </x:c>
      <x:c r="B32" s="179" t="n">
        <x:f>'مسير الرواتب'!$L$20</x:f>
        <x:v>4931.5409911729075</x:v>
      </x:c>
      <x:c r="C32" s="179" t="n">
        <x:f>'مسير الرواتب'!$P$20</x:f>
        <x:v>4296.5409911729075</x:v>
      </x:c>
      <x:c r="D32" s="178" t="str">
        <x:f>'مسير الرواتب'!$Q$20</x:f>
        <x:v>جاهز</x:v>
      </x:c>
      <x:c r="E32" s="178" t="str">
        <x:f>'مسير الرواتب'!$R$20</x:f>
        <x:v>مجدول</x:v>
      </x:c>
      <x:c r="F32" s="178" t="str">
        <x:f>'مسير الرواتب'!$S$20</x:f>
        <x:v>واضح</x:v>
      </x:c>
      <x:c r="G32" s="176"/>
      <x:c r="H32" s="167" t="str">
        <x:v>بدء سريع
1  هيئ الإعداد   →   2  حدّث الموظفين   →   3  سجّل التعديلات   →   4  أعدّ مسير الرواتب   →   5  عالج الاستثناءات   →   6  راجع لوحة المعلومات</x:v>
      </x:c>
      <x:c r="I32" s="167" t="str">
        <x:v>بدء سريع
1  هيئ الإعداد   →   2  حدّث الموظفين   →   3  سجّل التعديلات   →   4  أعدّ مسير الرواتب   →   5  عالج الاستثناءات   →   6  راجع لوحة المعلومات</x:v>
      </x:c>
      <x:c r="J32" s="167" t="str">
        <x:v>بدء سريع
1  هيئ الإعداد   →   2  حدّث الموظفين   →   3  سجّل التعديلات   →   4  أعدّ مسير الرواتب   →   5  عالج الاستثناءات   →   6  راجع لوحة المعلومات</x:v>
      </x:c>
      <x:c r="K32" s="167" t="str">
        <x:v>بدء سريع
1  هيئ الإعداد   →   2  حدّث الموظفين   →   3  سجّل التعديلات   →   4  أعدّ مسير الرواتب   →   5  عالج الاستثناءات   →   6  راجع لوحة المعلومات</x:v>
      </x:c>
      <x:c r="L32" s="167" t="str">
        <x:v>بدء سريع
1  هيئ الإعداد   →   2  حدّث الموظفين   →   3  سجّل التعديلات   →   4  أعدّ مسير الرواتب   →   5  عالج الاستثناءات   →   6  راجع لوحة المعلومات</x:v>
      </x:c>
      <x:c r="M32" s="167" t="str">
        <x:v>بدء سريع
1  هيئ الإعداد   →   2  حدّث الموظفين   →   3  سجّل التعديلات   →   4  أعدّ مسير الرواتب   →   5  عالج الاستثناءات   →   6  راجع لوحة المعلومات</x:v>
      </x:c>
      <x:c r="N32" s="167" t="str">
        <x:v>بدء سريع
1  هيئ الإعداد   →   2  حدّث الموظفين   →   3  سجّل التعديلات   →   4  أعدّ مسير الرواتب   →   5  عالج الاستثناءات   →   6  راجع لوحة المعلومات</x:v>
      </x:c>
      <x:c r="O32" s="167" t="str">
        <x:v>بدء سريع
1  هيئ الإعداد   →   2  حدّث الموظفين   →   3  سجّل التعديلات   →   4  أعدّ مسير الرواتب   →   5  عالج الاستثناءات   →   6  راجع لوحة المعلومات</x:v>
      </x:c>
      <x:c r="P32" s="167" t="str">
        <x:v>بدء سريع
1  هيئ الإعداد   →   2  حدّث الموظفين   →   3  سجّل التعديلات   →   4  أعدّ مسير الرواتب   →   5  عالج الاستثناءات   →   6  راجع لوحة المعلومات</x:v>
      </x:c>
      <x:c r="Q32" s="167" t="str">
        <x:v>بدء سريع
1  هيئ الإعداد   →   2  حدّث الموظفين   →   3  سجّل التعديلات   →   4  أعدّ مسير الرواتب   →   5  عالج الاستثناءات   →   6  راجع لوحة المعلومات</x:v>
      </x:c>
      <x:c r="R32" s="167" t="str">
        <x:v>بدء سريع
1  هيئ الإعداد   →   2  حدّث الموظفين   →   3  سجّل التعديلات   →   4  أعدّ مسير الرواتب   →   5  عالج الاستثناءات   →   6  راجع لوحة المعلومات</x:v>
      </x:c>
      <x:c r="S32" s="167" t="str">
        <x:v>بدء سريع
1  هيئ الإعداد   →   2  حدّث الموظفين   →   3  سجّل التعديلات   →   4  أعدّ مسير الرواتب   →   5  عالج الاستثناءات   →   6  راجع لوحة المعلومات</x:v>
      </x:c>
      <x:c r="T32" s="167" t="str">
        <x:v>بدء سريع
1  هيئ الإعداد   →   2  حدّث الموظفين   →   3  سجّل التعديلات   →   4  أعدّ مسير الرواتب   →   5  عالج الاستثناءات   →   6  راجع لوحة المعلومات</x:v>
      </x:c>
    </x:row>
    <x:row r="33">
      <x:c r="A33" s="178" t="str">
        <x:f>'مسير الرواتب'!$B$21</x:f>
        <x:v>Daniel Reed</x:v>
      </x:c>
      <x:c r="B33" s="179" t="n">
        <x:f>'مسير الرواتب'!$L$21</x:f>
        <x:v>3780</x:v>
      </x:c>
      <x:c r="C33" s="179" t="n">
        <x:f>'مسير الرواتب'!$P$21</x:f>
        <x:v>3270</x:v>
      </x:c>
      <x:c r="D33" s="178" t="str">
        <x:f>'مسير الرواتب'!$Q$21</x:f>
        <x:v>جاهز</x:v>
      </x:c>
      <x:c r="E33" s="178" t="str">
        <x:f>'مسير الرواتب'!$R$21</x:f>
        <x:v>مجدول</x:v>
      </x:c>
      <x:c r="F33" s="178" t="str">
        <x:f>'مسير الرواتب'!$S$21</x:f>
        <x:v>واضح</x:v>
      </x:c>
      <x:c r="G33" s="176"/>
      <x:c r="H33" s="167" t="str">
        <x:v>بدء سريع
1  هيئ الإعداد   →   2  حدّث الموظفين   →   3  سجّل التعديلات   →   4  أعدّ مسير الرواتب   →   5  عالج الاستثناءات   →   6  راجع لوحة المعلومات</x:v>
      </x:c>
      <x:c r="I33" s="167" t="str">
        <x:v>بدء سريع
1  هيئ الإعداد   →   2  حدّث الموظفين   →   3  سجّل التعديلات   →   4  أعدّ مسير الرواتب   →   5  عالج الاستثناءات   →   6  راجع لوحة المعلومات</x:v>
      </x:c>
      <x:c r="J33" s="167" t="str">
        <x:v>بدء سريع
1  هيئ الإعداد   →   2  حدّث الموظفين   →   3  سجّل التعديلات   →   4  أعدّ مسير الرواتب   →   5  عالج الاستثناءات   →   6  راجع لوحة المعلومات</x:v>
      </x:c>
      <x:c r="K33" s="167" t="str">
        <x:v>بدء سريع
1  هيئ الإعداد   →   2  حدّث الموظفين   →   3  سجّل التعديلات   →   4  أعدّ مسير الرواتب   →   5  عالج الاستثناءات   →   6  راجع لوحة المعلومات</x:v>
      </x:c>
      <x:c r="L33" s="167" t="str">
        <x:v>بدء سريع
1  هيئ الإعداد   →   2  حدّث الموظفين   →   3  سجّل التعديلات   →   4  أعدّ مسير الرواتب   →   5  عالج الاستثناءات   →   6  راجع لوحة المعلومات</x:v>
      </x:c>
      <x:c r="M33" s="167" t="str">
        <x:v>بدء سريع
1  هيئ الإعداد   →   2  حدّث الموظفين   →   3  سجّل التعديلات   →   4  أعدّ مسير الرواتب   →   5  عالج الاستثناءات   →   6  راجع لوحة المعلومات</x:v>
      </x:c>
      <x:c r="N33" s="167" t="str">
        <x:v>بدء سريع
1  هيئ الإعداد   →   2  حدّث الموظفين   →   3  سجّل التعديلات   →   4  أعدّ مسير الرواتب   →   5  عالج الاستثناءات   →   6  راجع لوحة المعلومات</x:v>
      </x:c>
      <x:c r="O33" s="167" t="str">
        <x:v>بدء سريع
1  هيئ الإعداد   →   2  حدّث الموظفين   →   3  سجّل التعديلات   →   4  أعدّ مسير الرواتب   →   5  عالج الاستثناءات   →   6  راجع لوحة المعلومات</x:v>
      </x:c>
      <x:c r="P33" s="167" t="str">
        <x:v>بدء سريع
1  هيئ الإعداد   →   2  حدّث الموظفين   →   3  سجّل التعديلات   →   4  أعدّ مسير الرواتب   →   5  عالج الاستثناءات   →   6  راجع لوحة المعلومات</x:v>
      </x:c>
      <x:c r="Q33" s="167" t="str">
        <x:v>بدء سريع
1  هيئ الإعداد   →   2  حدّث الموظفين   →   3  سجّل التعديلات   →   4  أعدّ مسير الرواتب   →   5  عالج الاستثناءات   →   6  راجع لوحة المعلومات</x:v>
      </x:c>
      <x:c r="R33" s="167" t="str">
        <x:v>بدء سريع
1  هيئ الإعداد   →   2  حدّث الموظفين   →   3  سجّل التعديلات   →   4  أعدّ مسير الرواتب   →   5  عالج الاستثناءات   →   6  راجع لوحة المعلومات</x:v>
      </x:c>
      <x:c r="S33" s="167" t="str">
        <x:v>بدء سريع
1  هيئ الإعداد   →   2  حدّث الموظفين   →   3  سجّل التعديلات   →   4  أعدّ مسير الرواتب   →   5  عالج الاستثناءات   →   6  راجع لوحة المعلومات</x:v>
      </x:c>
      <x:c r="T33" s="167" t="str">
        <x:v>بدء سريع
1  هيئ الإعداد   →   2  حدّث الموظفين   →   3  سجّل التعديلات   →   4  أعدّ مسير الرواتب   →   5  عالج الاستثناءات   →   6  راجع لوحة المعلومات</x:v>
      </x:c>
    </x:row>
    <x:row r="34">
      <x:c r="A34" s="178" t="str">
        <x:f>'مسير الرواتب'!$B$22</x:f>
        <x:v>Noor Hassan</x:v>
      </x:c>
      <x:c r="B34" s="179" t="n">
        <x:f>'مسير الرواتب'!$L$22</x:f>
        <x:v>4803.851612531011</x:v>
      </x:c>
      <x:c r="C34" s="179" t="n">
        <x:f>'مسير الرواتب'!$P$22</x:f>
        <x:v>4133.851612531011</x:v>
      </x:c>
      <x:c r="D34" s="178" t="str">
        <x:f>'مسير الرواتب'!$Q$22</x:f>
        <x:v>جاهز</x:v>
      </x:c>
      <x:c r="E34" s="178" t="str">
        <x:f>'مسير الرواتب'!$R$22</x:f>
        <x:v>مجدول</x:v>
      </x:c>
      <x:c r="F34" s="178" t="str">
        <x:f>'مسير الرواتب'!$S$22</x:f>
        <x:v>واضح</x:v>
      </x:c>
      <x:c r="G34" s="176"/>
      <x:c r="H34" s="167" t="str">
        <x:v>بدء سريع
1  هيئ الإعداد   →   2  حدّث الموظفين   →   3  سجّل التعديلات   →   4  أعدّ مسير الرواتب   →   5  عالج الاستثناءات   →   6  راجع لوحة المعلومات</x:v>
      </x:c>
      <x:c r="I34" s="167" t="str">
        <x:v>بدء سريع
1  هيئ الإعداد   →   2  حدّث الموظفين   →   3  سجّل التعديلات   →   4  أعدّ مسير الرواتب   →   5  عالج الاستثناءات   →   6  راجع لوحة المعلومات</x:v>
      </x:c>
      <x:c r="J34" s="167" t="str">
        <x:v>بدء سريع
1  هيئ الإعداد   →   2  حدّث الموظفين   →   3  سجّل التعديلات   →   4  أعدّ مسير الرواتب   →   5  عالج الاستثناءات   →   6  راجع لوحة المعلومات</x:v>
      </x:c>
      <x:c r="K34" s="167" t="str">
        <x:v>بدء سريع
1  هيئ الإعداد   →   2  حدّث الموظفين   →   3  سجّل التعديلات   →   4  أعدّ مسير الرواتب   →   5  عالج الاستثناءات   →   6  راجع لوحة المعلومات</x:v>
      </x:c>
      <x:c r="L34" s="167" t="str">
        <x:v>بدء سريع
1  هيئ الإعداد   →   2  حدّث الموظفين   →   3  سجّل التعديلات   →   4  أعدّ مسير الرواتب   →   5  عالج الاستثناءات   →   6  راجع لوحة المعلومات</x:v>
      </x:c>
      <x:c r="M34" s="167" t="str">
        <x:v>بدء سريع
1  هيئ الإعداد   →   2  حدّث الموظفين   →   3  سجّل التعديلات   →   4  أعدّ مسير الرواتب   →   5  عالج الاستثناءات   →   6  راجع لوحة المعلومات</x:v>
      </x:c>
      <x:c r="N34" s="167" t="str">
        <x:v>بدء سريع
1  هيئ الإعداد   →   2  حدّث الموظفين   →   3  سجّل التعديلات   →   4  أعدّ مسير الرواتب   →   5  عالج الاستثناءات   →   6  راجع لوحة المعلومات</x:v>
      </x:c>
      <x:c r="O34" s="167" t="str">
        <x:v>بدء سريع
1  هيئ الإعداد   →   2  حدّث الموظفين   →   3  سجّل التعديلات   →   4  أعدّ مسير الرواتب   →   5  عالج الاستثناءات   →   6  راجع لوحة المعلومات</x:v>
      </x:c>
      <x:c r="P34" s="167" t="str">
        <x:v>بدء سريع
1  هيئ الإعداد   →   2  حدّث الموظفين   →   3  سجّل التعديلات   →   4  أعدّ مسير الرواتب   →   5  عالج الاستثناءات   →   6  راجع لوحة المعلومات</x:v>
      </x:c>
      <x:c r="Q34" s="167" t="str">
        <x:v>بدء سريع
1  هيئ الإعداد   →   2  حدّث الموظفين   →   3  سجّل التعديلات   →   4  أعدّ مسير الرواتب   →   5  عالج الاستثناءات   →   6  راجع لوحة المعلومات</x:v>
      </x:c>
      <x:c r="R34" s="167" t="str">
        <x:v>بدء سريع
1  هيئ الإعداد   →   2  حدّث الموظفين   →   3  سجّل التعديلات   →   4  أعدّ مسير الرواتب   →   5  عالج الاستثناءات   →   6  راجع لوحة المعلومات</x:v>
      </x:c>
      <x:c r="S34" s="167" t="str">
        <x:v>بدء سريع
1  هيئ الإعداد   →   2  حدّث الموظفين   →   3  سجّل التعديلات   →   4  أعدّ مسير الرواتب   →   5  عالج الاستثناءات   →   6  راجع لوحة المعلومات</x:v>
      </x:c>
      <x:c r="T34" s="167" t="str">
        <x:v>بدء سريع
1  هيئ الإعداد   →   2  حدّث الموظفين   →   3  سجّل التعديلات   →   4  أعدّ مسير الرواتب   →   5  عالج الاستثناءات   →   6  راجع لوحة المعلومات</x:v>
      </x:c>
    </x:row>
    <x:row r="35">
      <x:c r="A35" s="178" t="str">
        <x:f>'مسير الرواتب'!$B$23</x:f>
        <x:v>James Cole</x:v>
      </x:c>
      <x:c r="B35" s="179" t="n">
        <x:f>'مسير الرواتب'!$L$23</x:f>
        <x:v>4255</x:v>
      </x:c>
      <x:c r="C35" s="179" t="n">
        <x:f>'مسير الرواتب'!$P$23</x:f>
        <x:v>3775</x:v>
      </x:c>
      <x:c r="D35" s="178" t="str">
        <x:f>'مسير الرواتب'!$Q$23</x:f>
        <x:v>جاهز</x:v>
      </x:c>
      <x:c r="E35" s="178" t="str">
        <x:f>'مسير الرواتب'!$R$23</x:f>
        <x:v>مجدول</x:v>
      </x:c>
      <x:c r="F35" s="178" t="str">
        <x:f>'مسير الرواتب'!$S$23</x:f>
        <x:v>واضح</x:v>
      </x:c>
      <x:c r="G35" s="176"/>
      <x:c r="H35" s="167" t="str">
        <x:v>بدء سريع
1  هيئ الإعداد   →   2  حدّث الموظفين   →   3  سجّل التعديلات   →   4  أعدّ مسير الرواتب   →   5  عالج الاستثناءات   →   6  راجع لوحة المعلومات</x:v>
      </x:c>
      <x:c r="I35" s="167" t="str">
        <x:v>بدء سريع
1  هيئ الإعداد   →   2  حدّث الموظفين   →   3  سجّل التعديلات   →   4  أعدّ مسير الرواتب   →   5  عالج الاستثناءات   →   6  راجع لوحة المعلومات</x:v>
      </x:c>
      <x:c r="J35" s="167" t="str">
        <x:v>بدء سريع
1  هيئ الإعداد   →   2  حدّث الموظفين   →   3  سجّل التعديلات   →   4  أعدّ مسير الرواتب   →   5  عالج الاستثناءات   →   6  راجع لوحة المعلومات</x:v>
      </x:c>
      <x:c r="K35" s="167" t="str">
        <x:v>بدء سريع
1  هيئ الإعداد   →   2  حدّث الموظفين   →   3  سجّل التعديلات   →   4  أعدّ مسير الرواتب   →   5  عالج الاستثناءات   →   6  راجع لوحة المعلومات</x:v>
      </x:c>
      <x:c r="L35" s="167" t="str">
        <x:v>بدء سريع
1  هيئ الإعداد   →   2  حدّث الموظفين   →   3  سجّل التعديلات   →   4  أعدّ مسير الرواتب   →   5  عالج الاستثناءات   →   6  راجع لوحة المعلومات</x:v>
      </x:c>
      <x:c r="M35" s="167" t="str">
        <x:v>بدء سريع
1  هيئ الإعداد   →   2  حدّث الموظفين   →   3  سجّل التعديلات   →   4  أعدّ مسير الرواتب   →   5  عالج الاستثناءات   →   6  راجع لوحة المعلومات</x:v>
      </x:c>
      <x:c r="N35" s="167" t="str">
        <x:v>بدء سريع
1  هيئ الإعداد   →   2  حدّث الموظفين   →   3  سجّل التعديلات   →   4  أعدّ مسير الرواتب   →   5  عالج الاستثناءات   →   6  راجع لوحة المعلومات</x:v>
      </x:c>
      <x:c r="O35" s="167" t="str">
        <x:v>بدء سريع
1  هيئ الإعداد   →   2  حدّث الموظفين   →   3  سجّل التعديلات   →   4  أعدّ مسير الرواتب   →   5  عالج الاستثناءات   →   6  راجع لوحة المعلومات</x:v>
      </x:c>
      <x:c r="P35" s="167" t="str">
        <x:v>بدء سريع
1  هيئ الإعداد   →   2  حدّث الموظفين   →   3  سجّل التعديلات   →   4  أعدّ مسير الرواتب   →   5  عالج الاستثناءات   →   6  راجع لوحة المعلومات</x:v>
      </x:c>
      <x:c r="Q35" s="167" t="str">
        <x:v>بدء سريع
1  هيئ الإعداد   →   2  حدّث الموظفين   →   3  سجّل التعديلات   →   4  أعدّ مسير الرواتب   →   5  عالج الاستثناءات   →   6  راجع لوحة المعلومات</x:v>
      </x:c>
      <x:c r="R35" s="167" t="str">
        <x:v>بدء سريع
1  هيئ الإعداد   →   2  حدّث الموظفين   →   3  سجّل التعديلات   →   4  أعدّ مسير الرواتب   →   5  عالج الاستثناءات   →   6  راجع لوحة المعلومات</x:v>
      </x:c>
      <x:c r="S35" s="167" t="str">
        <x:v>بدء سريع
1  هيئ الإعداد   →   2  حدّث الموظفين   →   3  سجّل التعديلات   →   4  أعدّ مسير الرواتب   →   5  عالج الاستثناءات   →   6  راجع لوحة المعلومات</x:v>
      </x:c>
      <x:c r="T35" s="167" t="str">
        <x:v>بدء سريع
1  هيئ الإعداد   →   2  حدّث الموظفين   →   3  سجّل التعديلات   →   4  أعدّ مسير الرواتب   →   5  عالج الاستثناءات   →   6  راجع لوحة المعلومات</x:v>
      </x:c>
    </x:row>
    <x:row r="36">
      <x:c r="A36" s="176"/>
      <x:c r="B36" s="176"/>
      <x:c r="C36" s="176"/>
      <x:c r="D36" s="176"/>
      <x:c r="E36" s="176"/>
      <x:c r="F36" s="176"/>
      <x:c r="G36" s="176"/>
      <x:c r="H36" s="176"/>
      <x:c r="I36" s="176"/>
      <x:c r="J36" s="176"/>
      <x:c r="K36" s="176"/>
      <x:c r="L36" s="176"/>
      <x:c r="M36" s="176"/>
      <x:c r="N36" s="176"/>
      <x:c r="O36" s="176"/>
      <x:c r="P36" s="176"/>
      <x:c r="Q36" s="176"/>
      <x:c r="R36" s="176"/>
      <x:c r="S36" s="176"/>
      <x:c r="T36" s="176"/>
    </x:row>
    <x:row r="37">
      <x:c r="A37" s="176"/>
      <x:c r="B37" s="176"/>
      <x:c r="C37" s="176"/>
      <x:c r="D37" s="176"/>
      <x:c r="E37" s="176"/>
      <x:c r="F37" s="176"/>
      <x:c r="G37" s="176"/>
      <x:c r="H37" s="176"/>
      <x:c r="I37" s="176"/>
      <x:c r="J37" s="176"/>
      <x:c r="K37" s="176"/>
      <x:c r="L37" s="176"/>
      <x:c r="M37" s="176"/>
      <x:c r="N37" s="176"/>
      <x:c r="O37" s="176"/>
      <x:c r="P37" s="176"/>
      <x:c r="Q37" s="176"/>
      <x:c r="R37" s="176"/>
      <x:c r="S37" s="176"/>
      <x:c r="T37" s="176"/>
    </x:row>
    <x:row r="38">
      <x:c r="A38" s="174"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B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C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D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E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F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G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H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I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J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K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L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M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N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O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P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Q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R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S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T38"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row>
    <x:row r="39">
      <x:c r="A39" s="174"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B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C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D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E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F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G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H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I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J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K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L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M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N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O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P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Q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R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S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T39"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row>
    <x:row r="40">
      <x:c r="A40" s="174"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B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C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D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E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F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G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H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I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J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K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L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M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N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O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P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Q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R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S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T40"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row>
    <x:row r="41">
      <x:c r="A41" s="174"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B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C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D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E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F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G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H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I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J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K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L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M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N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O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P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Q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R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S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c r="T41" s="175" t="str">
        <x:v>مهم: يدعم هذا المصنف إعداد الرواتب ومراجعتها. ولا يحسب ضرائب الرواتب أو الاشتراكات النظامية أو المنافع أو الحقوق القانونية الخاصة بأي دولة. أدخل المبالغ النظامية المعتمدة من عملية الرواتب الخاصة بك.</x:v>
      </x:c>
    </x:row>
    <x:row r="42">
      <x:c r="A42" s="176"/>
      <x:c r="B42" s="176"/>
      <x:c r="C42" s="176"/>
      <x:c r="D42" s="176"/>
      <x:c r="E42" s="176"/>
      <x:c r="F42" s="176"/>
      <x:c r="G42" s="176"/>
      <x:c r="H42" s="176"/>
      <x:c r="I42" s="176"/>
      <x:c r="J42" s="176"/>
      <x:c r="K42" s="176"/>
      <x:c r="L42" s="176"/>
      <x:c r="M42" s="176"/>
      <x:c r="N42" s="176"/>
      <x:c r="O42" s="176"/>
      <x:c r="P42" s="176"/>
      <x:c r="Q42" s="176"/>
      <x:c r="R42" s="176"/>
      <x:c r="S42" s="176"/>
      <x:c r="T42" s="176"/>
    </x:row>
    <x:row r="43">
      <x:c r="A43" s="176"/>
      <x:c r="B43" s="176"/>
      <x:c r="C43" s="176"/>
      <x:c r="D43" s="176"/>
      <x:c r="E43" s="176"/>
      <x:c r="F43" s="176"/>
      <x:c r="G43" s="176"/>
      <x:c r="H43" s="176"/>
      <x:c r="I43" s="176"/>
      <x:c r="J43" s="176"/>
      <x:c r="K43" s="176"/>
      <x:c r="L43" s="176"/>
      <x:c r="M43" s="176"/>
      <x:c r="N43" s="176"/>
      <x:c r="O43" s="176"/>
      <x:c r="P43" s="176"/>
      <x:c r="Q43" s="176"/>
      <x:c r="R43" s="176"/>
      <x:c r="S43" s="176"/>
      <x:c r="T43" s="176"/>
    </x:row>
    <x:row r="44">
      <x:c r="A44" s="176"/>
      <x:c r="B44" s="176"/>
      <x:c r="C44" s="176"/>
      <x:c r="D44" s="176"/>
      <x:c r="E44" s="176"/>
      <x:c r="F44" s="176"/>
      <x:c r="G44" s="176"/>
      <x:c r="H44" s="176"/>
      <x:c r="I44" s="176"/>
      <x:c r="J44" s="176"/>
      <x:c r="K44" s="176"/>
      <x:c r="L44" s="176"/>
      <x:c r="M44" s="176"/>
      <x:c r="N44" s="176"/>
      <x:c r="O44" s="176"/>
      <x:c r="P44" s="176"/>
      <x:c r="Q44" s="176"/>
      <x:c r="R44" s="176"/>
      <x:c r="S44" s="176"/>
      <x:c r="T44" s="176"/>
    </x:row>
    <x:row r="45">
      <x:c r="A45" s="176"/>
      <x:c r="B45" s="176"/>
      <x:c r="C45" s="176"/>
      <x:c r="D45" s="176"/>
      <x:c r="E45" s="176"/>
      <x:c r="F45" s="176"/>
      <x:c r="G45" s="176"/>
      <x:c r="H45" s="176"/>
      <x:c r="I45" s="176"/>
      <x:c r="J45" s="176"/>
      <x:c r="K45" s="176"/>
      <x:c r="L45" s="176"/>
      <x:c r="M45" s="176"/>
      <x:c r="N45" s="176"/>
      <x:c r="O45" s="176"/>
      <x:c r="P45" s="176"/>
      <x:c r="Q45" s="176"/>
      <x:c r="R45" s="176"/>
      <x:c r="S45" s="176"/>
      <x:c r="T45" s="176"/>
    </x:row>
    <x:row r="46">
      <x:c r="A46" s="176"/>
      <x:c r="B46" s="176"/>
      <x:c r="C46" s="176"/>
      <x:c r="D46" s="176"/>
      <x:c r="E46" s="176"/>
      <x:c r="F46" s="176"/>
      <x:c r="G46" s="176"/>
      <x:c r="H46" s="176"/>
      <x:c r="I46" s="176"/>
      <x:c r="J46" s="176"/>
      <x:c r="K46" s="176"/>
      <x:c r="L46" s="176"/>
      <x:c r="M46" s="176"/>
      <x:c r="N46" s="176"/>
      <x:c r="O46" s="176"/>
      <x:c r="P46" s="176"/>
      <x:c r="Q46" s="176"/>
      <x:c r="R46" s="176"/>
      <x:c r="S46" s="176"/>
      <x:c r="T46" s="176"/>
    </x:row>
    <x:row r="47">
      <x:c r="A47" s="176"/>
      <x:c r="B47" s="176"/>
      <x:c r="C47" s="176"/>
      <x:c r="D47" s="176"/>
      <x:c r="E47" s="176"/>
      <x:c r="F47" s="176"/>
      <x:c r="G47" s="176"/>
      <x:c r="H47" s="176"/>
      <x:c r="I47" s="176"/>
      <x:c r="J47" s="176"/>
      <x:c r="K47" s="176"/>
      <x:c r="L47" s="176"/>
      <x:c r="M47" s="176"/>
      <x:c r="N47" s="176"/>
      <x:c r="O47" s="176"/>
      <x:c r="P47" s="176"/>
      <x:c r="Q47" s="176"/>
      <x:c r="R47" s="176"/>
      <x:c r="S47" s="176"/>
      <x:c r="T47" s="176"/>
    </x:row>
    <x:row r="48">
      <x:c r="A48" s="176"/>
      <x:c r="B48" s="176"/>
      <x:c r="C48" s="176"/>
      <x:c r="D48" s="176"/>
      <x:c r="E48" s="176"/>
      <x:c r="F48" s="176"/>
      <x:c r="G48" s="176"/>
      <x:c r="H48" s="176"/>
      <x:c r="I48" s="176"/>
      <x:c r="J48" s="176"/>
      <x:c r="K48" s="176"/>
      <x:c r="L48" s="176"/>
      <x:c r="M48" s="176"/>
      <x:c r="N48" s="176"/>
      <x:c r="O48" s="176"/>
      <x:c r="P48" s="176"/>
      <x:c r="Q48" s="176"/>
      <x:c r="R48" s="176"/>
      <x:c r="S48" s="176"/>
      <x:c r="T48" s="176"/>
    </x:row>
    <x:row r="49">
      <x:c r="A49" s="176"/>
      <x:c r="B49" s="176"/>
      <x:c r="C49" s="176"/>
      <x:c r="D49" s="176"/>
      <x:c r="E49" s="176"/>
      <x:c r="F49" s="176"/>
      <x:c r="G49" s="176"/>
      <x:c r="H49" s="176"/>
      <x:c r="I49" s="176"/>
      <x:c r="J49" s="176"/>
      <x:c r="K49" s="176"/>
      <x:c r="L49" s="176"/>
      <x:c r="M49" s="176"/>
      <x:c r="N49" s="176"/>
      <x:c r="O49" s="176"/>
      <x:c r="P49" s="176"/>
      <x:c r="Q49" s="176"/>
      <x:c r="R49" s="176"/>
      <x:c r="S49" s="176"/>
      <x:c r="T49" s="176"/>
    </x:row>
    <x:row r="50">
      <x:c r="A50" s="176"/>
      <x:c r="B50" s="176"/>
      <x:c r="C50" s="176"/>
      <x:c r="D50" s="176"/>
      <x:c r="E50" s="176"/>
      <x:c r="F50" s="176"/>
      <x:c r="G50" s="176"/>
      <x:c r="H50" s="176"/>
      <x:c r="I50" s="176"/>
      <x:c r="J50" s="176"/>
      <x:c r="K50" s="176"/>
      <x:c r="L50" s="176"/>
      <x:c r="M50" s="176"/>
      <x:c r="N50" s="176"/>
      <x:c r="O50" s="176"/>
      <x:c r="P50" s="176"/>
      <x:c r="Q50" s="176"/>
      <x:c r="R50" s="176"/>
      <x:c r="S50" s="176"/>
      <x:c r="T50" s="176"/>
    </x:row>
    <x:row r="51">
      <x:c r="A51" s="176"/>
      <x:c r="B51" s="176"/>
      <x:c r="C51" s="176"/>
      <x:c r="D51" s="176"/>
      <x:c r="E51" s="176"/>
      <x:c r="F51" s="176"/>
      <x:c r="G51" s="176"/>
      <x:c r="H51" s="176"/>
      <x:c r="I51" s="176"/>
      <x:c r="J51" s="176"/>
      <x:c r="K51" s="176"/>
      <x:c r="L51" s="176"/>
      <x:c r="M51" s="176"/>
      <x:c r="N51" s="176"/>
      <x:c r="O51" s="176"/>
      <x:c r="P51" s="176"/>
      <x:c r="Q51" s="176"/>
      <x:c r="R51" s="176"/>
      <x:c r="S51" s="176"/>
      <x:c r="T51" s="176"/>
    </x:row>
    <x:row r="52">
      <x:c r="A52" s="176"/>
      <x:c r="B52" s="176"/>
      <x:c r="C52" s="176"/>
      <x:c r="D52" s="176"/>
      <x:c r="E52" s="176"/>
      <x:c r="F52" s="176"/>
      <x:c r="G52" s="176"/>
      <x:c r="H52" s="176"/>
      <x:c r="I52" s="176"/>
      <x:c r="J52" s="176"/>
      <x:c r="K52" s="176"/>
      <x:c r="L52" s="176"/>
      <x:c r="M52" s="176"/>
      <x:c r="N52" s="176"/>
      <x:c r="O52" s="176"/>
      <x:c r="P52" s="176"/>
      <x:c r="Q52" s="176"/>
      <x:c r="R52" s="176"/>
      <x:c r="S52" s="176"/>
      <x:c r="T52" s="176"/>
    </x:row>
    <x:row r="53">
      <x:c r="A53" s="176"/>
      <x:c r="B53" s="176"/>
      <x:c r="C53" s="176"/>
      <x:c r="D53" s="176"/>
      <x:c r="E53" s="176"/>
      <x:c r="F53" s="176"/>
      <x:c r="G53" s="176"/>
      <x:c r="H53" s="176"/>
      <x:c r="I53" s="176"/>
      <x:c r="J53" s="176"/>
      <x:c r="K53" s="176"/>
      <x:c r="L53" s="176"/>
      <x:c r="M53" s="176"/>
      <x:c r="N53" s="176"/>
      <x:c r="O53" s="176"/>
      <x:c r="P53" s="176"/>
      <x:c r="Q53" s="176"/>
      <x:c r="R53" s="176"/>
      <x:c r="S53" s="176"/>
      <x:c r="T53" s="176"/>
    </x:row>
    <x:row r="54">
      <x:c r="A54" s="176"/>
      <x:c r="B54" s="176"/>
      <x:c r="C54" s="176"/>
      <x:c r="D54" s="176"/>
      <x:c r="E54" s="176"/>
      <x:c r="F54" s="176"/>
      <x:c r="G54" s="176"/>
      <x:c r="H54" s="176"/>
      <x:c r="I54" s="176"/>
      <x:c r="J54" s="176"/>
      <x:c r="K54" s="176"/>
      <x:c r="L54" s="176"/>
      <x:c r="M54" s="176"/>
      <x:c r="N54" s="176"/>
      <x:c r="O54" s="176"/>
      <x:c r="P54" s="176"/>
      <x:c r="Q54" s="176"/>
      <x:c r="R54" s="176"/>
      <x:c r="S54" s="176"/>
      <x:c r="T54" s="176"/>
    </x:row>
    <x:row r="55">
      <x:c r="A55" s="176"/>
      <x:c r="B55" s="176"/>
      <x:c r="C55" s="176"/>
      <x:c r="D55" s="176"/>
      <x:c r="E55" s="176"/>
      <x:c r="F55" s="176"/>
      <x:c r="G55" s="176"/>
      <x:c r="H55" s="176"/>
      <x:c r="I55" s="176"/>
      <x:c r="J55" s="176"/>
      <x:c r="K55" s="176"/>
      <x:c r="L55" s="176"/>
      <x:c r="M55" s="176"/>
      <x:c r="N55" s="176"/>
      <x:c r="O55" s="176"/>
      <x:c r="P55" s="176"/>
      <x:c r="Q55" s="176"/>
      <x:c r="R55" s="176"/>
      <x:c r="S55" s="176"/>
      <x:c r="T55" s="176"/>
    </x:row>
    <x:row r="56">
      <x:c r="A56" s="176"/>
      <x:c r="B56" s="176"/>
      <x:c r="C56" s="176"/>
      <x:c r="D56" s="176"/>
      <x:c r="E56" s="176"/>
      <x:c r="F56" s="176"/>
      <x:c r="G56" s="176"/>
      <x:c r="H56" s="176"/>
      <x:c r="I56" s="176"/>
      <x:c r="J56" s="176"/>
      <x:c r="K56" s="176"/>
      <x:c r="L56" s="176"/>
      <x:c r="M56" s="176"/>
      <x:c r="N56" s="176"/>
      <x:c r="O56" s="176"/>
      <x:c r="P56" s="176"/>
      <x:c r="Q56" s="176"/>
      <x:c r="R56" s="176"/>
      <x:c r="S56" s="176"/>
      <x:c r="T56" s="176"/>
    </x:row>
    <x:row r="57">
      <x:c r="A57" s="176"/>
      <x:c r="B57" s="176"/>
      <x:c r="C57" s="176"/>
      <x:c r="D57" s="176"/>
      <x:c r="E57" s="176"/>
      <x:c r="F57" s="176"/>
      <x:c r="G57" s="176"/>
      <x:c r="H57" s="176"/>
      <x:c r="I57" s="176"/>
      <x:c r="J57" s="176"/>
      <x:c r="K57" s="176"/>
      <x:c r="L57" s="176"/>
      <x:c r="M57" s="176"/>
      <x:c r="N57" s="176"/>
      <x:c r="O57" s="176"/>
      <x:c r="P57" s="176"/>
      <x:c r="Q57" s="176"/>
      <x:c r="R57" s="176"/>
      <x:c r="S57" s="176"/>
      <x:c r="T57" s="176"/>
    </x:row>
    <x:row r="58">
      <x:c r="A58" s="176"/>
      <x:c r="B58" s="176"/>
      <x:c r="C58" s="176"/>
      <x:c r="D58" s="176"/>
      <x:c r="E58" s="176"/>
      <x:c r="F58" s="176"/>
      <x:c r="G58" s="176"/>
      <x:c r="H58" s="176"/>
      <x:c r="I58" s="176"/>
      <x:c r="J58" s="176"/>
      <x:c r="K58" s="176"/>
      <x:c r="L58" s="176"/>
      <x:c r="M58" s="176"/>
      <x:c r="N58" s="176"/>
      <x:c r="O58" s="176"/>
      <x:c r="P58" s="176"/>
      <x:c r="Q58" s="176"/>
      <x:c r="R58" s="176"/>
      <x:c r="S58" s="176"/>
      <x:c r="T58" s="176"/>
    </x:row>
    <x:row r="59">
      <x:c r="A59" s="176"/>
      <x:c r="B59" s="176"/>
      <x:c r="C59" s="176"/>
      <x:c r="D59" s="176"/>
      <x:c r="E59" s="176"/>
      <x:c r="F59" s="176"/>
      <x:c r="G59" s="176"/>
      <x:c r="H59" s="176"/>
      <x:c r="I59" s="176"/>
      <x:c r="J59" s="176"/>
      <x:c r="K59" s="176"/>
      <x:c r="L59" s="176"/>
      <x:c r="M59" s="176"/>
      <x:c r="N59" s="176"/>
      <x:c r="O59" s="176"/>
      <x:c r="P59" s="176"/>
      <x:c r="Q59" s="176"/>
      <x:c r="R59" s="176"/>
      <x:c r="S59" s="176"/>
      <x:c r="T59" s="176"/>
    </x:row>
    <x:row r="60">
      <x:c r="A60" s="176"/>
      <x:c r="B60" s="176"/>
      <x:c r="C60" s="176"/>
      <x:c r="D60" s="176"/>
      <x:c r="E60" s="176"/>
      <x:c r="F60" s="176"/>
      <x:c r="G60" s="176"/>
      <x:c r="H60" s="176"/>
      <x:c r="I60" s="176"/>
      <x:c r="J60" s="176"/>
      <x:c r="K60" s="176"/>
      <x:c r="L60" s="176"/>
      <x:c r="M60" s="176"/>
      <x:c r="N60" s="176"/>
      <x:c r="O60" s="176"/>
      <x:c r="P60" s="176"/>
      <x:c r="Q60" s="176"/>
      <x:c r="R60" s="176"/>
      <x:c r="S60" s="176"/>
      <x:c r="T60" s="176"/>
    </x:row>
    <x:row r="61">
      <x:c r="A61" s="176"/>
      <x:c r="B61" s="176"/>
      <x:c r="C61" s="176"/>
      <x:c r="D61" s="176"/>
      <x:c r="E61" s="176"/>
      <x:c r="F61" s="176"/>
      <x:c r="G61" s="176"/>
      <x:c r="H61" s="176"/>
      <x:c r="I61" s="176"/>
      <x:c r="J61" s="176"/>
      <x:c r="K61" s="176"/>
      <x:c r="L61" s="176"/>
      <x:c r="M61" s="176"/>
      <x:c r="N61" s="176"/>
      <x:c r="O61" s="176"/>
      <x:c r="P61" s="176"/>
      <x:c r="Q61" s="176"/>
      <x:c r="R61" s="176"/>
      <x:c r="S61" s="176"/>
      <x:c r="T61" s="176"/>
    </x:row>
    <x:row r="62">
      <x:c r="A62" s="176"/>
      <x:c r="B62" s="176"/>
      <x:c r="C62" s="176"/>
      <x:c r="D62" s="176"/>
      <x:c r="E62" s="176"/>
      <x:c r="F62" s="176"/>
      <x:c r="G62" s="176"/>
      <x:c r="H62" s="176"/>
      <x:c r="I62" s="176"/>
      <x:c r="J62" s="176"/>
      <x:c r="K62" s="176"/>
      <x:c r="L62" s="176"/>
      <x:c r="M62" s="176"/>
      <x:c r="N62" s="176"/>
      <x:c r="O62" s="176"/>
      <x:c r="P62" s="176"/>
      <x:c r="Q62" s="176"/>
      <x:c r="R62" s="176"/>
      <x:c r="S62" s="176"/>
      <x:c r="T62" s="176"/>
    </x:row>
    <x:row r="63">
      <x:c r="A63" s="176"/>
      <x:c r="B63" s="176"/>
      <x:c r="C63" s="176"/>
      <x:c r="D63" s="176"/>
      <x:c r="E63" s="176"/>
      <x:c r="F63" s="176"/>
      <x:c r="G63" s="176"/>
      <x:c r="H63" s="176"/>
      <x:c r="I63" s="176"/>
      <x:c r="J63" s="176"/>
      <x:c r="K63" s="176"/>
      <x:c r="L63" s="176"/>
      <x:c r="M63" s="176"/>
      <x:c r="N63" s="176"/>
      <x:c r="O63" s="176"/>
      <x:c r="P63" s="176"/>
      <x:c r="Q63" s="176"/>
      <x:c r="R63" s="176"/>
      <x:c r="S63" s="176"/>
      <x:c r="T63" s="176"/>
    </x:row>
    <x:row r="64">
      <x:c r="A64" s="176"/>
      <x:c r="B64" s="176"/>
      <x:c r="C64" s="176"/>
      <x:c r="D64" s="176"/>
      <x:c r="E64" s="176"/>
      <x:c r="F64" s="176"/>
      <x:c r="G64" s="176"/>
      <x:c r="H64" s="176"/>
      <x:c r="I64" s="176"/>
      <x:c r="J64" s="176"/>
      <x:c r="K64" s="176"/>
      <x:c r="L64" s="176"/>
      <x:c r="M64" s="176"/>
      <x:c r="N64" s="176"/>
      <x:c r="O64" s="176"/>
      <x:c r="P64" s="176"/>
      <x:c r="Q64" s="176"/>
      <x:c r="R64" s="176"/>
      <x:c r="S64" s="176"/>
      <x:c r="T64" s="176"/>
    </x:row>
    <x:row r="65">
      <x:c r="A65" s="176"/>
      <x:c r="B65" s="176"/>
      <x:c r="C65" s="176"/>
      <x:c r="D65" s="176"/>
      <x:c r="E65" s="176"/>
      <x:c r="F65" s="176"/>
      <x:c r="G65" s="176"/>
      <x:c r="H65" s="176"/>
      <x:c r="I65" s="176"/>
      <x:c r="J65" s="176"/>
      <x:c r="K65" s="176"/>
      <x:c r="L65" s="176"/>
      <x:c r="M65" s="176"/>
      <x:c r="N65" s="176"/>
      <x:c r="O65" s="176"/>
      <x:c r="P65" s="176"/>
      <x:c r="Q65" s="176"/>
      <x:c r="R65" s="176"/>
      <x:c r="S65" s="176"/>
      <x:c r="T65" s="176"/>
    </x:row>
    <x:row r="66">
      <x:c r="A66" s="176"/>
      <x:c r="B66" s="176"/>
      <x:c r="C66" s="176"/>
      <x:c r="D66" s="176"/>
      <x:c r="E66" s="176"/>
      <x:c r="F66" s="176"/>
      <x:c r="G66" s="176"/>
      <x:c r="H66" s="176"/>
      <x:c r="I66" s="176"/>
      <x:c r="J66" s="176"/>
      <x:c r="K66" s="176"/>
      <x:c r="L66" s="176"/>
      <x:c r="M66" s="176"/>
      <x:c r="N66" s="176"/>
      <x:c r="O66" s="176"/>
      <x:c r="P66" s="176"/>
      <x:c r="Q66" s="176"/>
      <x:c r="R66" s="176"/>
      <x:c r="S66" s="176"/>
      <x:c r="T66" s="176"/>
    </x:row>
    <x:row r="67">
      <x:c r="A67" s="176"/>
      <x:c r="B67" s="176"/>
      <x:c r="C67" s="176"/>
      <x:c r="D67" s="176"/>
      <x:c r="E67" s="176"/>
      <x:c r="F67" s="176"/>
      <x:c r="G67" s="176"/>
      <x:c r="H67" s="176"/>
      <x:c r="I67" s="176"/>
      <x:c r="J67" s="176"/>
      <x:c r="K67" s="176"/>
      <x:c r="L67" s="176"/>
      <x:c r="M67" s="176"/>
      <x:c r="N67" s="176"/>
      <x:c r="O67" s="176"/>
      <x:c r="P67" s="176"/>
      <x:c r="Q67" s="176"/>
      <x:c r="R67" s="176"/>
      <x:c r="S67" s="176"/>
      <x:c r="T67" s="176"/>
    </x:row>
    <x:row r="68">
      <x:c r="A68" s="176"/>
      <x:c r="B68" s="176"/>
      <x:c r="C68" s="176"/>
      <x:c r="D68" s="176"/>
      <x:c r="E68" s="176"/>
      <x:c r="F68" s="176"/>
      <x:c r="G68" s="176"/>
      <x:c r="H68" s="176"/>
      <x:c r="I68" s="176"/>
      <x:c r="J68" s="176"/>
      <x:c r="K68" s="176"/>
      <x:c r="L68" s="176"/>
      <x:c r="M68" s="176"/>
      <x:c r="N68" s="176"/>
      <x:c r="O68" s="176"/>
      <x:c r="P68" s="176"/>
      <x:c r="Q68" s="176"/>
      <x:c r="R68" s="176"/>
      <x:c r="S68" s="176"/>
      <x:c r="T68" s="176"/>
    </x:row>
    <x:row r="69">
      <x:c r="A69" s="176"/>
      <x:c r="B69" s="176"/>
      <x:c r="C69" s="176"/>
      <x:c r="D69" s="176"/>
      <x:c r="E69" s="176"/>
      <x:c r="F69" s="176"/>
      <x:c r="G69" s="176"/>
      <x:c r="H69" s="176"/>
      <x:c r="I69" s="176"/>
      <x:c r="J69" s="176"/>
      <x:c r="K69" s="176"/>
      <x:c r="L69" s="176"/>
      <x:c r="M69" s="176"/>
      <x:c r="N69" s="176"/>
      <x:c r="O69" s="176"/>
      <x:c r="P69" s="176"/>
      <x:c r="Q69" s="176"/>
      <x:c r="R69" s="176"/>
      <x:c r="S69" s="176"/>
      <x:c r="T69" s="176"/>
    </x:row>
    <x:row r="70">
      <x:c r="A70" s="176"/>
      <x:c r="B70" s="176"/>
      <x:c r="C70" s="176"/>
      <x:c r="D70" s="176"/>
      <x:c r="E70" s="176"/>
      <x:c r="F70" s="176"/>
      <x:c r="G70" s="176"/>
      <x:c r="H70" s="176"/>
      <x:c r="I70" s="176"/>
      <x:c r="J70" s="176"/>
      <x:c r="K70" s="176"/>
      <x:c r="L70" s="176"/>
      <x:c r="M70" s="176"/>
      <x:c r="N70" s="176"/>
      <x:c r="O70" s="176"/>
      <x:c r="P70" s="176"/>
      <x:c r="Q70" s="176"/>
      <x:c r="R70" s="176"/>
      <x:c r="S70" s="176"/>
      <x:c r="T70" s="176"/>
    </x:row>
    <x:row r="71">
      <x:c r="A71" s="176"/>
      <x:c r="B71" s="176"/>
      <x:c r="C71" s="176"/>
      <x:c r="D71" s="176"/>
      <x:c r="E71" s="176"/>
      <x:c r="F71" s="176"/>
      <x:c r="G71" s="176"/>
      <x:c r="H71" s="176"/>
      <x:c r="I71" s="176"/>
      <x:c r="J71" s="176"/>
      <x:c r="K71" s="176"/>
      <x:c r="L71" s="176"/>
      <x:c r="M71" s="176"/>
      <x:c r="N71" s="176"/>
      <x:c r="O71" s="176"/>
      <x:c r="P71" s="176"/>
      <x:c r="Q71" s="176"/>
      <x:c r="R71" s="176"/>
      <x:c r="S71" s="176"/>
      <x:c r="T71" s="176"/>
    </x:row>
    <x:row r="72">
      <x:c r="A72" s="176"/>
      <x:c r="B72" s="176"/>
      <x:c r="C72" s="176"/>
      <x:c r="D72" s="176"/>
      <x:c r="E72" s="176"/>
      <x:c r="F72" s="176"/>
      <x:c r="G72" s="176"/>
      <x:c r="H72" s="176"/>
      <x:c r="I72" s="176"/>
      <x:c r="J72" s="176"/>
      <x:c r="K72" s="176"/>
      <x:c r="L72" s="176"/>
      <x:c r="M72" s="176"/>
      <x:c r="N72" s="176"/>
      <x:c r="O72" s="176"/>
      <x:c r="P72" s="176"/>
      <x:c r="Q72" s="176"/>
      <x:c r="R72" s="176"/>
      <x:c r="S72" s="176"/>
      <x:c r="T72" s="176"/>
    </x:row>
    <x:row r="73">
      <x:c r="A73" s="176"/>
      <x:c r="B73" s="176"/>
      <x:c r="C73" s="176"/>
      <x:c r="D73" s="176"/>
      <x:c r="E73" s="176"/>
      <x:c r="F73" s="176"/>
      <x:c r="G73" s="176"/>
      <x:c r="H73" s="176"/>
      <x:c r="I73" s="176"/>
      <x:c r="J73" s="176"/>
      <x:c r="K73" s="176"/>
      <x:c r="L73" s="176"/>
      <x:c r="M73" s="176"/>
      <x:c r="N73" s="176"/>
      <x:c r="O73" s="176"/>
      <x:c r="P73" s="176"/>
      <x:c r="Q73" s="176"/>
      <x:c r="R73" s="176"/>
      <x:c r="S73" s="176"/>
      <x:c r="T73" s="176"/>
    </x:row>
    <x:row r="74">
      <x:c r="A74" s="176"/>
      <x:c r="B74" s="176"/>
      <x:c r="C74" s="176"/>
      <x:c r="D74" s="176"/>
      <x:c r="E74" s="176"/>
      <x:c r="F74" s="176"/>
      <x:c r="G74" s="176"/>
      <x:c r="H74" s="176"/>
      <x:c r="I74" s="176"/>
      <x:c r="J74" s="176"/>
      <x:c r="K74" s="176"/>
      <x:c r="L74" s="176"/>
      <x:c r="M74" s="176"/>
      <x:c r="N74" s="176"/>
      <x:c r="O74" s="176"/>
      <x:c r="P74" s="176"/>
      <x:c r="Q74" s="176"/>
      <x:c r="R74" s="176"/>
      <x:c r="S74" s="176"/>
      <x:c r="T74" s="176"/>
    </x:row>
    <x:row r="75">
      <x:c r="A75" s="176"/>
      <x:c r="B75" s="176"/>
      <x:c r="C75" s="176"/>
      <x:c r="D75" s="176"/>
      <x:c r="E75" s="176"/>
      <x:c r="F75" s="176"/>
      <x:c r="G75" s="176"/>
      <x:c r="H75" s="176"/>
      <x:c r="I75" s="176"/>
      <x:c r="J75" s="176"/>
      <x:c r="K75" s="176"/>
      <x:c r="L75" s="176"/>
      <x:c r="M75" s="176"/>
      <x:c r="N75" s="176"/>
      <x:c r="O75" s="176"/>
      <x:c r="P75" s="176"/>
      <x:c r="Q75" s="176"/>
      <x:c r="R75" s="176"/>
      <x:c r="S75" s="176"/>
      <x:c r="T75" s="176"/>
    </x:row>
    <x:row r="76">
      <x:c r="A76" s="176"/>
      <x:c r="B76" s="176"/>
      <x:c r="C76" s="176"/>
      <x:c r="D76" s="176"/>
      <x:c r="E76" s="176"/>
      <x:c r="F76" s="176"/>
      <x:c r="G76" s="176"/>
      <x:c r="H76" s="176"/>
      <x:c r="I76" s="176"/>
      <x:c r="J76" s="176"/>
      <x:c r="K76" s="176"/>
      <x:c r="L76" s="176"/>
      <x:c r="M76" s="176"/>
      <x:c r="N76" s="176"/>
      <x:c r="O76" s="176"/>
      <x:c r="P76" s="176"/>
      <x:c r="Q76" s="176"/>
      <x:c r="R76" s="176"/>
      <x:c r="S76" s="176"/>
      <x:c r="T76" s="176"/>
    </x:row>
    <x:row r="77">
      <x:c r="A77" s="176"/>
      <x:c r="B77" s="176"/>
      <x:c r="C77" s="176"/>
      <x:c r="D77" s="176"/>
      <x:c r="E77" s="176"/>
      <x:c r="F77" s="176"/>
      <x:c r="G77" s="176"/>
      <x:c r="H77" s="176"/>
      <x:c r="I77" s="176"/>
      <x:c r="J77" s="176"/>
      <x:c r="K77" s="176"/>
      <x:c r="L77" s="176"/>
      <x:c r="M77" s="176"/>
      <x:c r="N77" s="176"/>
      <x:c r="O77" s="176"/>
      <x:c r="P77" s="176"/>
      <x:c r="Q77" s="176"/>
      <x:c r="R77" s="176"/>
      <x:c r="S77" s="176"/>
      <x:c r="T77" s="176"/>
    </x:row>
    <x:row r="78">
      <x:c r="A78" s="176"/>
      <x:c r="B78" s="176"/>
      <x:c r="C78" s="176"/>
      <x:c r="D78" s="176"/>
      <x:c r="E78" s="176"/>
      <x:c r="F78" s="176"/>
      <x:c r="G78" s="176"/>
      <x:c r="H78" s="176"/>
      <x:c r="I78" s="176"/>
      <x:c r="J78" s="176"/>
      <x:c r="K78" s="176"/>
      <x:c r="L78" s="176"/>
      <x:c r="M78" s="176"/>
      <x:c r="N78" s="176"/>
      <x:c r="O78" s="176"/>
      <x:c r="P78" s="176"/>
      <x:c r="Q78" s="176"/>
      <x:c r="R78" s="176"/>
      <x:c r="S78" s="176"/>
      <x:c r="T78" s="176"/>
    </x:row>
    <x:row r="79">
      <x:c r="A79" s="176"/>
      <x:c r="B79" s="176"/>
      <x:c r="C79" s="176"/>
      <x:c r="D79" s="176"/>
      <x:c r="E79" s="176"/>
      <x:c r="F79" s="176"/>
      <x:c r="G79" s="176"/>
      <x:c r="H79" s="176"/>
      <x:c r="I79" s="176"/>
      <x:c r="J79" s="176"/>
      <x:c r="K79" s="176"/>
      <x:c r="L79" s="176"/>
      <x:c r="M79" s="176"/>
      <x:c r="N79" s="176"/>
      <x:c r="O79" s="176"/>
      <x:c r="P79" s="176"/>
      <x:c r="Q79" s="176"/>
      <x:c r="R79" s="176"/>
      <x:c r="S79" s="176"/>
      <x:c r="T79" s="176"/>
    </x:row>
    <x:row r="80">
      <x:c r="A80" s="176"/>
      <x:c r="B80" s="176"/>
      <x:c r="C80" s="176"/>
      <x:c r="D80" s="176"/>
      <x:c r="E80" s="176"/>
      <x:c r="F80" s="176"/>
      <x:c r="G80" s="176"/>
      <x:c r="H80" s="176"/>
      <x:c r="I80" s="176"/>
      <x:c r="J80" s="176"/>
      <x:c r="K80" s="176"/>
      <x:c r="L80" s="176"/>
      <x:c r="M80" s="176"/>
      <x:c r="N80" s="176"/>
      <x:c r="O80" s="176"/>
      <x:c r="P80" s="176"/>
      <x:c r="Q80" s="176"/>
      <x:c r="R80" s="176"/>
      <x:c r="S80" s="176"/>
      <x:c r="T80" s="176"/>
    </x:row>
  </x:sheetData>
  <x:mergeCells>
    <x:mergeCell ref="A1:B1"/>
    <x:mergeCell ref="C1:H1"/>
    <x:mergeCell ref="Q1:T1"/>
    <x:mergeCell ref="A2:B3"/>
    <x:mergeCell ref="C2:D3"/>
    <x:mergeCell ref="E2:G3"/>
    <x:mergeCell ref="H2:J3"/>
    <x:mergeCell ref="K2:L3"/>
    <x:mergeCell ref="M2:O3"/>
    <x:mergeCell ref="P2:Q3"/>
    <x:mergeCell ref="R2:T3"/>
    <x:mergeCell ref="A5:P5"/>
    <x:mergeCell ref="A6:P8"/>
    <x:mergeCell ref="Q5:T8"/>
    <x:mergeCell ref="A9:P10"/>
    <x:mergeCell ref="Q9:T10"/>
    <x:mergeCell ref="A12:D12"/>
    <x:mergeCell ref="A13:D15"/>
    <x:mergeCell ref="E12:H12"/>
    <x:mergeCell ref="E13:H15"/>
    <x:mergeCell ref="I12:L12"/>
    <x:mergeCell ref="I13:L15"/>
    <x:mergeCell ref="M12:P12"/>
    <x:mergeCell ref="M13:P15"/>
    <x:mergeCell ref="Q12:T12"/>
    <x:mergeCell ref="Q13:T15"/>
    <x:mergeCell ref="A18:T18"/>
    <x:mergeCell ref="A20:F25"/>
    <x:mergeCell ref="G20:M25"/>
    <x:mergeCell ref="N20:T25"/>
    <x:mergeCell ref="A28:T28"/>
    <x:mergeCell ref="H30:T35"/>
    <x:mergeCell ref="A38:T41"/>
  </x:mergeCells>
  <x:pageMargins left="0.7" right="0.7" top="0.75" bottom="0.75" header="0.3" footer="0.3"/>
</x:worksheet>
</file>

<file path=xl/worksheets/sheet2.xml><?xml version="1.0" encoding="utf-8"?>
<x:worksheet xmlns:x="http://schemas.openxmlformats.org/spreadsheetml/2006/main">
  <x:sheetViews>
    <x:sheetView rightToLeft="1" showGridLines="0" workbookViewId="0"/>
  </x:sheetViews>
  <x:sheetFormatPr defaultRowHeight="15"/>
  <x:cols>
    <x:col min="1" max="1" width="13" hidden="0" customWidth="1"/>
    <x:col min="2" max="2" width="13"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4" hidden="0" customWidth="1"/>
    <x:col min="10" max="10" width="14" hidden="0" customWidth="1"/>
    <x:col min="11" max="11" width="14" hidden="0" customWidth="1"/>
    <x:col min="12" max="12" width="14"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s>
  <x:sheetData>
    <x:row r="1" ht="21" customHeight="1">
      <x:c r="A1" s="8" t="str">
        <x:v>LSTBooks</x:v>
      </x:c>
      <x:c r="B1" s="8" t="str">
        <x:v>LSTBooks</x:v>
      </x:c>
      <x:c r="C1" s="10" t="str">
        <x:v>القوى العاملة  /  إعداد الرواتب</x:v>
      </x:c>
      <x:c r="D1" s="10" t="str">
        <x:v>القوى العاملة  /  إعداد الرواتب</x:v>
      </x:c>
      <x:c r="E1" s="10" t="str">
        <x:v>القوى العاملة  /  إعداد الرواتب</x:v>
      </x:c>
      <x:c r="F1" s="10" t="str">
        <x:v>القوى العاملة  /  إعداد الرواتب</x:v>
      </x:c>
      <x:c r="G1" s="10" t="str">
        <x:v>القوى العاملة  /  إعداد الرواتب</x:v>
      </x:c>
      <x:c r="H1" s="10" t="str">
        <x:v>القوى العاملة  /  إعداد الرواتب</x:v>
      </x:c>
      <x:c r="I1" s="6"/>
      <x:c r="J1" s="6"/>
      <x:c r="K1" s="6"/>
      <x:c r="L1" s="6"/>
      <x:c r="M1" s="6"/>
      <x:c r="N1" s="6"/>
      <x:c r="O1" s="6"/>
      <x:c r="P1" s="6"/>
      <x:c r="Q1" s="11" t="str">
        <x:v>LSTB-PRODUCT-017  •  v1.0.0  •  AR</x:v>
      </x:c>
      <x:c r="R1" s="11" t="str">
        <x:v>LSTB-PRODUCT-017  •  v1.0.0  •  AR</x:v>
      </x:c>
      <x:c r="S1" s="11" t="str">
        <x:v>LSTB-PRODUCT-017  •  v1.0.0  •  AR</x:v>
      </x:c>
      <x:c r="T1" s="11" t="str">
        <x:v>LSTB-PRODUCT-017  •  v1.0.0  •  AR</x:v>
      </x:c>
    </x:row>
    <x:row r="2" ht="29" customHeight="1">
      <x:c r="A2" s="12" t="str">
        <x:v>⌂  الرئيسية</x:v>
      </x:c>
      <x:c r="B2" s="12" t="str">
        <x:v>⌂  الرئيسية</x:v>
      </x:c>
      <x:c r="C2" s="14" t="str">
        <x:v>⚙  الإعداد</x:v>
      </x:c>
      <x:c r="D2" s="14" t="str">
        <x:v>⚙  الإعداد</x:v>
      </x:c>
      <x:c r="E2" s="12" t="str">
        <x:v>●  الموظفون</x:v>
      </x:c>
      <x:c r="F2" s="12" t="str">
        <x:v>●  الموظفون</x:v>
      </x:c>
      <x:c r="G2" s="12" t="str">
        <x:v>●  الموظفون</x:v>
      </x:c>
      <x:c r="H2" s="12" t="str">
        <x:v>▤  مسير الرواتب</x:v>
      </x:c>
      <x:c r="I2" s="12" t="str">
        <x:v>▤  مسير الرواتب</x:v>
      </x:c>
      <x:c r="J2" s="12" t="str">
        <x:v>▤  مسير الرواتب</x:v>
      </x:c>
      <x:c r="K2" s="12" t="str">
        <x:v>＋  التعديلات</x:v>
      </x:c>
      <x:c r="L2" s="12" t="str">
        <x:v>＋  التعديلات</x:v>
      </x:c>
      <x:c r="M2" s="12" t="str">
        <x:v>▣  بيان الراتب</x:v>
      </x:c>
      <x:c r="N2" s="12" t="str">
        <x:v>▣  بيان الراتب</x:v>
      </x:c>
      <x:c r="O2" s="12" t="str">
        <x:v>▣  بيان الراتب</x:v>
      </x:c>
      <x:c r="P2" s="12" t="str">
        <x:v>▲  الاستثناءات</x:v>
      </x:c>
      <x:c r="Q2" s="12" t="str">
        <x:v>▲  الاستثناءات</x:v>
      </x:c>
      <x:c r="R2" s="12" t="str">
        <x:v>▥  لوحة المعلومات</x:v>
      </x:c>
      <x:c r="S2" s="12" t="str">
        <x:v>▥  لوحة المعلومات</x:v>
      </x:c>
      <x:c r="T2" s="12" t="str">
        <x:v>▥  لوحة المعلومات</x:v>
      </x:c>
    </x:row>
    <x:row r="3" ht="29" customHeight="1">
      <x:c r="A3" s="12" t="str">
        <x:v>⌂  الرئيسية</x:v>
      </x:c>
      <x:c r="B3" s="12" t="str">
        <x:v>⌂  الرئيسية</x:v>
      </x:c>
      <x:c r="C3" s="15" t="str">
        <x:v>⚙  الإعداد</x:v>
      </x:c>
      <x:c r="D3" s="15" t="str">
        <x:v>⚙  الإعداد</x:v>
      </x:c>
      <x:c r="E3" s="12" t="str">
        <x:v>●  الموظفون</x:v>
      </x:c>
      <x:c r="F3" s="12" t="str">
        <x:v>●  الموظفون</x:v>
      </x:c>
      <x:c r="G3" s="12" t="str">
        <x:v>●  الموظفون</x:v>
      </x:c>
      <x:c r="H3" s="12" t="str">
        <x:v>▤  مسير الرواتب</x:v>
      </x:c>
      <x:c r="I3" s="12" t="str">
        <x:v>▤  مسير الرواتب</x:v>
      </x:c>
      <x:c r="J3" s="12" t="str">
        <x:v>▤  مسير الرواتب</x:v>
      </x:c>
      <x:c r="K3" s="12" t="str">
        <x:v>＋  التعديلات</x:v>
      </x:c>
      <x:c r="L3" s="12" t="str">
        <x:v>＋  التعديلات</x:v>
      </x:c>
      <x:c r="M3" s="12" t="str">
        <x:v>▣  بيان الراتب</x:v>
      </x:c>
      <x:c r="N3" s="12" t="str">
        <x:v>▣  بيان الراتب</x:v>
      </x:c>
      <x:c r="O3" s="12" t="str">
        <x:v>▣  بيان الراتب</x:v>
      </x:c>
      <x:c r="P3" s="12" t="str">
        <x:v>▲  الاستثناءات</x:v>
      </x:c>
      <x:c r="Q3" s="12" t="str">
        <x:v>▲  الاستثناءات</x:v>
      </x:c>
      <x:c r="R3" s="12" t="str">
        <x:v>▥  لوحة المعلومات</x:v>
      </x:c>
      <x:c r="S3" s="12" t="str">
        <x:v>▥  لوحة المعلومات</x:v>
      </x:c>
      <x:c r="T3" s="12" t="str">
        <x:v>▥  لوحة المعلومات</x:v>
      </x:c>
    </x:row>
    <x:row r="4" ht="15" customHeight="1">
      <x:c r="A4" s="176"/>
      <x:c r="B4" s="176"/>
      <x:c r="C4" s="176"/>
      <x:c r="D4" s="176"/>
      <x:c r="E4" s="176"/>
      <x:c r="F4" s="176"/>
      <x:c r="G4" s="176"/>
      <x:c r="H4" s="176"/>
      <x:c r="I4" s="176"/>
      <x:c r="J4" s="176"/>
      <x:c r="K4" s="176"/>
      <x:c r="L4" s="176"/>
      <x:c r="M4" s="176"/>
      <x:c r="N4" s="176"/>
      <x:c r="O4" s="176"/>
      <x:c r="P4" s="176"/>
      <x:c r="Q4" s="176"/>
      <x:c r="R4" s="176"/>
      <x:c r="S4" s="176"/>
      <x:c r="T4" s="176"/>
    </x:row>
    <x:row r="5" ht="22" customHeight="1">
      <x:c r="A5" s="180" t="str">
        <x:v>ضوابط المصنف</x:v>
      </x:c>
      <x:c r="B5" s="19" t="str">
        <x:v>ضوابط المصنف</x:v>
      </x:c>
      <x:c r="C5" s="19" t="str">
        <x:v>ضوابط المصنف</x:v>
      </x:c>
      <x:c r="D5" s="19" t="str">
        <x:v>ضوابط المصنف</x:v>
      </x:c>
      <x:c r="E5" s="19" t="str">
        <x:v>ضوابط المصنف</x:v>
      </x:c>
      <x:c r="F5" s="19" t="str">
        <x:v>ضوابط المصنف</x:v>
      </x:c>
      <x:c r="G5" s="19" t="str">
        <x:v>ضوابط المصنف</x:v>
      </x:c>
      <x:c r="H5" s="19" t="str">
        <x:v>ضوابط المصنف</x:v>
      </x:c>
      <x:c r="I5" s="19" t="str">
        <x:v>ضوابط المصنف</x:v>
      </x:c>
      <x:c r="J5" s="19" t="str">
        <x:v>ضوابط المصنف</x:v>
      </x:c>
      <x:c r="K5" s="19" t="str">
        <x:v>ضوابط المصنف</x:v>
      </x:c>
      <x:c r="L5" s="19" t="str">
        <x:v>ضوابط المصنف</x:v>
      </x:c>
      <x:c r="M5" s="19" t="str">
        <x:v>ضوابط المصنف</x:v>
      </x:c>
      <x:c r="N5" s="19" t="str">
        <x:v>ضوابط المصنف</x:v>
      </x:c>
      <x:c r="O5" s="19" t="str">
        <x:v>ضوابط المصنف</x:v>
      </x:c>
      <x:c r="P5" s="19" t="str">
        <x:v>ضوابط المصنف</x:v>
      </x:c>
      <x:c r="Q5" s="28" t="str">
        <x:v>تهيئة وحوكمة</x:v>
      </x:c>
      <x:c r="R5" s="29" t="str">
        <x:v>تهيئة وحوكمة</x:v>
      </x:c>
      <x:c r="S5" s="29" t="str">
        <x:v>تهيئة وحوكمة</x:v>
      </x:c>
      <x:c r="T5" s="29" t="str">
        <x:v>تهيئة وحوكمة</x:v>
      </x:c>
    </x:row>
    <x:row r="6" ht="28" customHeight="1">
      <x:c r="A6" s="181" t="str">
        <x:v>مركز ضبط الرواتب</x:v>
      </x:c>
      <x:c r="B6" s="22" t="str">
        <x:v>مركز ضبط الرواتب</x:v>
      </x:c>
      <x:c r="C6" s="22" t="str">
        <x:v>مركز ضبط الرواتب</x:v>
      </x:c>
      <x:c r="D6" s="22" t="str">
        <x:v>مركز ضبط الرواتب</x:v>
      </x:c>
      <x:c r="E6" s="22" t="str">
        <x:v>مركز ضبط الرواتب</x:v>
      </x:c>
      <x:c r="F6" s="22" t="str">
        <x:v>مركز ضبط الرواتب</x:v>
      </x:c>
      <x:c r="G6" s="22" t="str">
        <x:v>مركز ضبط الرواتب</x:v>
      </x:c>
      <x:c r="H6" s="22" t="str">
        <x:v>مركز ضبط الرواتب</x:v>
      </x:c>
      <x:c r="I6" s="22" t="str">
        <x:v>مركز ضبط الرواتب</x:v>
      </x:c>
      <x:c r="J6" s="22" t="str">
        <x:v>مركز ضبط الرواتب</x:v>
      </x:c>
      <x:c r="K6" s="22" t="str">
        <x:v>مركز ضبط الرواتب</x:v>
      </x:c>
      <x:c r="L6" s="22" t="str">
        <x:v>مركز ضبط الرواتب</x:v>
      </x:c>
      <x:c r="M6" s="22" t="str">
        <x:v>مركز ضبط الرواتب</x:v>
      </x:c>
      <x:c r="N6" s="22" t="str">
        <x:v>مركز ضبط الرواتب</x:v>
      </x:c>
      <x:c r="O6" s="22" t="str">
        <x:v>مركز ضبط الرواتب</x:v>
      </x:c>
      <x:c r="P6" s="22" t="str">
        <x:v>مركز ضبط الرواتب</x:v>
      </x:c>
      <x:c r="Q6" s="28" t="str">
        <x:v>تهيئة وحوكمة</x:v>
      </x:c>
      <x:c r="R6" s="29" t="str">
        <x:v>تهيئة وحوكمة</x:v>
      </x:c>
      <x:c r="S6" s="29" t="str">
        <x:v>تهيئة وحوكمة</x:v>
      </x:c>
      <x:c r="T6" s="29" t="str">
        <x:v>تهيئة وحوكمة</x:v>
      </x:c>
    </x:row>
    <x:row r="7" ht="28" customHeight="1">
      <x:c r="A7" s="181" t="str">
        <x:v>مركز ضبط الرواتب</x:v>
      </x:c>
      <x:c r="B7" s="22" t="str">
        <x:v>مركز ضبط الرواتب</x:v>
      </x:c>
      <x:c r="C7" s="22" t="str">
        <x:v>مركز ضبط الرواتب</x:v>
      </x:c>
      <x:c r="D7" s="22" t="str">
        <x:v>مركز ضبط الرواتب</x:v>
      </x:c>
      <x:c r="E7" s="22" t="str">
        <x:v>مركز ضبط الرواتب</x:v>
      </x:c>
      <x:c r="F7" s="22" t="str">
        <x:v>مركز ضبط الرواتب</x:v>
      </x:c>
      <x:c r="G7" s="22" t="str">
        <x:v>مركز ضبط الرواتب</x:v>
      </x:c>
      <x:c r="H7" s="22" t="str">
        <x:v>مركز ضبط الرواتب</x:v>
      </x:c>
      <x:c r="I7" s="22" t="str">
        <x:v>مركز ضبط الرواتب</x:v>
      </x:c>
      <x:c r="J7" s="22" t="str">
        <x:v>مركز ضبط الرواتب</x:v>
      </x:c>
      <x:c r="K7" s="22" t="str">
        <x:v>مركز ضبط الرواتب</x:v>
      </x:c>
      <x:c r="L7" s="22" t="str">
        <x:v>مركز ضبط الرواتب</x:v>
      </x:c>
      <x:c r="M7" s="22" t="str">
        <x:v>مركز ضبط الرواتب</x:v>
      </x:c>
      <x:c r="N7" s="22" t="str">
        <x:v>مركز ضبط الرواتب</x:v>
      </x:c>
      <x:c r="O7" s="22" t="str">
        <x:v>مركز ضبط الرواتب</x:v>
      </x:c>
      <x:c r="P7" s="22" t="str">
        <x:v>مركز ضبط الرواتب</x:v>
      </x:c>
      <x:c r="Q7" s="28" t="str">
        <x:v>تهيئة وحوكمة</x:v>
      </x:c>
      <x:c r="R7" s="29" t="str">
        <x:v>تهيئة وحوكمة</x:v>
      </x:c>
      <x:c r="S7" s="29" t="str">
        <x:v>تهيئة وحوكمة</x:v>
      </x:c>
      <x:c r="T7" s="29" t="str">
        <x:v>تهيئة وحوكمة</x:v>
      </x:c>
    </x:row>
    <x:row r="8" ht="28" customHeight="1">
      <x:c r="A8" s="181" t="str">
        <x:v>مركز ضبط الرواتب</x:v>
      </x:c>
      <x:c r="B8" s="22" t="str">
        <x:v>مركز ضبط الرواتب</x:v>
      </x:c>
      <x:c r="C8" s="22" t="str">
        <x:v>مركز ضبط الرواتب</x:v>
      </x:c>
      <x:c r="D8" s="22" t="str">
        <x:v>مركز ضبط الرواتب</x:v>
      </x:c>
      <x:c r="E8" s="22" t="str">
        <x:v>مركز ضبط الرواتب</x:v>
      </x:c>
      <x:c r="F8" s="22" t="str">
        <x:v>مركز ضبط الرواتب</x:v>
      </x:c>
      <x:c r="G8" s="22" t="str">
        <x:v>مركز ضبط الرواتب</x:v>
      </x:c>
      <x:c r="H8" s="22" t="str">
        <x:v>مركز ضبط الرواتب</x:v>
      </x:c>
      <x:c r="I8" s="22" t="str">
        <x:v>مركز ضبط الرواتب</x:v>
      </x:c>
      <x:c r="J8" s="22" t="str">
        <x:v>مركز ضبط الرواتب</x:v>
      </x:c>
      <x:c r="K8" s="22" t="str">
        <x:v>مركز ضبط الرواتب</x:v>
      </x:c>
      <x:c r="L8" s="22" t="str">
        <x:v>مركز ضبط الرواتب</x:v>
      </x:c>
      <x:c r="M8" s="22" t="str">
        <x:v>مركز ضبط الرواتب</x:v>
      </x:c>
      <x:c r="N8" s="22" t="str">
        <x:v>مركز ضبط الرواتب</x:v>
      </x:c>
      <x:c r="O8" s="22" t="str">
        <x:v>مركز ضبط الرواتب</x:v>
      </x:c>
      <x:c r="P8" s="22" t="str">
        <x:v>مركز ضبط الرواتب</x:v>
      </x:c>
      <x:c r="Q8" s="28" t="str">
        <x:v>تهيئة وحوكمة</x:v>
      </x:c>
      <x:c r="R8" s="29" t="str">
        <x:v>تهيئة وحوكمة</x:v>
      </x:c>
      <x:c r="S8" s="29" t="str">
        <x:v>تهيئة وحوكمة</x:v>
      </x:c>
      <x:c r="T8" s="29" t="str">
        <x:v>تهيئة وحوكمة</x:v>
      </x:c>
    </x:row>
    <x:row r="9" ht="22" customHeight="1">
      <x:c r="A9" s="33" t="str">
        <x:v>هيئ فترة الأجر والعملة والقواعد الافتراضية والقيم التشغيلية المعتمدة.</x:v>
      </x:c>
      <x:c r="B9" s="33" t="str">
        <x:v>هيئ فترة الأجر والعملة والقواعد الافتراضية والقيم التشغيلية المعتمدة.</x:v>
      </x:c>
      <x:c r="C9" s="33" t="str">
        <x:v>هيئ فترة الأجر والعملة والقواعد الافتراضية والقيم التشغيلية المعتمدة.</x:v>
      </x:c>
      <x:c r="D9" s="33" t="str">
        <x:v>هيئ فترة الأجر والعملة والقواعد الافتراضية والقيم التشغيلية المعتمدة.</x:v>
      </x:c>
      <x:c r="E9" s="33" t="str">
        <x:v>هيئ فترة الأجر والعملة والقواعد الافتراضية والقيم التشغيلية المعتمدة.</x:v>
      </x:c>
      <x:c r="F9" s="33" t="str">
        <x:v>هيئ فترة الأجر والعملة والقواعد الافتراضية والقيم التشغيلية المعتمدة.</x:v>
      </x:c>
      <x:c r="G9" s="33" t="str">
        <x:v>هيئ فترة الأجر والعملة والقواعد الافتراضية والقيم التشغيلية المعتمدة.</x:v>
      </x:c>
      <x:c r="H9" s="33" t="str">
        <x:v>هيئ فترة الأجر والعملة والقواعد الافتراضية والقيم التشغيلية المعتمدة.</x:v>
      </x:c>
      <x:c r="I9" s="33" t="str">
        <x:v>هيئ فترة الأجر والعملة والقواعد الافتراضية والقيم التشغيلية المعتمدة.</x:v>
      </x:c>
      <x:c r="J9" s="33" t="str">
        <x:v>هيئ فترة الأجر والعملة والقواعد الافتراضية والقيم التشغيلية المعتمدة.</x:v>
      </x:c>
      <x:c r="K9" s="33" t="str">
        <x:v>هيئ فترة الأجر والعملة والقواعد الافتراضية والقيم التشغيلية المعتمدة.</x:v>
      </x:c>
      <x:c r="L9" s="33" t="str">
        <x:v>هيئ فترة الأجر والعملة والقواعد الافتراضية والقيم التشغيلية المعتمدة.</x:v>
      </x:c>
      <x:c r="M9" s="33" t="str">
        <x:v>هيئ فترة الأجر والعملة والقواعد الافتراضية والقيم التشغيلية المعتمدة.</x:v>
      </x:c>
      <x:c r="N9" s="33" t="str">
        <x:v>هيئ فترة الأجر والعملة والقواعد الافتراضية والقيم التشغيلية المعتمدة.</x:v>
      </x:c>
      <x:c r="O9" s="33" t="str">
        <x:v>هيئ فترة الأجر والعملة والقواعد الافتراضية والقيم التشغيلية المعتمدة.</x:v>
      </x:c>
      <x:c r="P9" s="33" t="str">
        <x:v>هيئ فترة الأجر والعملة والقواعد الافتراضية والقيم التشغيلية المعتمدة.</x:v>
      </x:c>
      <x:c r="Q9" s="37" t="str">
        <x:v>Excel 2021 لسطح المكتب  •  XLSX بلا وحدات ماكرو
مدفوع بالمعادلات  •  بيانات نموذجية افتراضية</x:v>
      </x:c>
      <x:c r="R9" s="37" t="str">
        <x:v>Excel 2021 لسطح المكتب  •  XLSX بلا وحدات ماكرو
مدفوع بالمعادلات  •  بيانات نموذجية افتراضية</x:v>
      </x:c>
      <x:c r="S9" s="37" t="str">
        <x:v>Excel 2021 لسطح المكتب  •  XLSX بلا وحدات ماكرو
مدفوع بالمعادلات  •  بيانات نموذجية افتراضية</x:v>
      </x:c>
      <x:c r="T9" s="37" t="str">
        <x:v>Excel 2021 لسطح المكتب  •  XLSX بلا وحدات ماكرو
مدفوع بالمعادلات  •  بيانات نموذجية افتراضية</x:v>
      </x:c>
    </x:row>
    <x:row r="10" ht="22" customHeight="1">
      <x:c r="A10" s="33" t="str">
        <x:v>هيئ فترة الأجر والعملة والقواعد الافتراضية والقيم التشغيلية المعتمدة.</x:v>
      </x:c>
      <x:c r="B10" s="33" t="str">
        <x:v>هيئ فترة الأجر والعملة والقواعد الافتراضية والقيم التشغيلية المعتمدة.</x:v>
      </x:c>
      <x:c r="C10" s="33" t="str">
        <x:v>هيئ فترة الأجر والعملة والقواعد الافتراضية والقيم التشغيلية المعتمدة.</x:v>
      </x:c>
      <x:c r="D10" s="33" t="str">
        <x:v>هيئ فترة الأجر والعملة والقواعد الافتراضية والقيم التشغيلية المعتمدة.</x:v>
      </x:c>
      <x:c r="E10" s="33" t="str">
        <x:v>هيئ فترة الأجر والعملة والقواعد الافتراضية والقيم التشغيلية المعتمدة.</x:v>
      </x:c>
      <x:c r="F10" s="33" t="str">
        <x:v>هيئ فترة الأجر والعملة والقواعد الافتراضية والقيم التشغيلية المعتمدة.</x:v>
      </x:c>
      <x:c r="G10" s="33" t="str">
        <x:v>هيئ فترة الأجر والعملة والقواعد الافتراضية والقيم التشغيلية المعتمدة.</x:v>
      </x:c>
      <x:c r="H10" s="33" t="str">
        <x:v>هيئ فترة الأجر والعملة والقواعد الافتراضية والقيم التشغيلية المعتمدة.</x:v>
      </x:c>
      <x:c r="I10" s="33" t="str">
        <x:v>هيئ فترة الأجر والعملة والقواعد الافتراضية والقيم التشغيلية المعتمدة.</x:v>
      </x:c>
      <x:c r="J10" s="33" t="str">
        <x:v>هيئ فترة الأجر والعملة والقواعد الافتراضية والقيم التشغيلية المعتمدة.</x:v>
      </x:c>
      <x:c r="K10" s="33" t="str">
        <x:v>هيئ فترة الأجر والعملة والقواعد الافتراضية والقيم التشغيلية المعتمدة.</x:v>
      </x:c>
      <x:c r="L10" s="33" t="str">
        <x:v>هيئ فترة الأجر والعملة والقواعد الافتراضية والقيم التشغيلية المعتمدة.</x:v>
      </x:c>
      <x:c r="M10" s="33" t="str">
        <x:v>هيئ فترة الأجر والعملة والقواعد الافتراضية والقيم التشغيلية المعتمدة.</x:v>
      </x:c>
      <x:c r="N10" s="33" t="str">
        <x:v>هيئ فترة الأجر والعملة والقواعد الافتراضية والقيم التشغيلية المعتمدة.</x:v>
      </x:c>
      <x:c r="O10" s="33" t="str">
        <x:v>هيئ فترة الأجر والعملة والقواعد الافتراضية والقيم التشغيلية المعتمدة.</x:v>
      </x:c>
      <x:c r="P10" s="33" t="str">
        <x:v>هيئ فترة الأجر والعملة والقواعد الافتراضية والقيم التشغيلية المعتمدة.</x:v>
      </x:c>
      <x:c r="Q10" s="37" t="str">
        <x:v>Excel 2021 لسطح المكتب  •  XLSX بلا وحدات ماكرو
مدفوع بالمعادلات  •  بيانات نموذجية افتراضية</x:v>
      </x:c>
      <x:c r="R10" s="37" t="str">
        <x:v>Excel 2021 لسطح المكتب  •  XLSX بلا وحدات ماكرو
مدفوع بالمعادلات  •  بيانات نموذجية افتراضية</x:v>
      </x:c>
      <x:c r="S10" s="37" t="str">
        <x:v>Excel 2021 لسطح المكتب  •  XLSX بلا وحدات ماكرو
مدفوع بالمعادلات  •  بيانات نموذجية افتراضية</x:v>
      </x:c>
      <x:c r="T10" s="37" t="str">
        <x:v>Excel 2021 لسطح المكتب  •  XLSX بلا وحدات ماكرو
مدفوع بالمعادلات  •  بيانات نموذجية افتراضية</x:v>
      </x:c>
    </x:row>
    <x:row r="11">
      <x:c r="A11" s="176"/>
      <x:c r="B11" s="176"/>
      <x:c r="C11" s="176"/>
      <x:c r="D11" s="176"/>
      <x:c r="E11" s="176"/>
      <x:c r="F11" s="176"/>
      <x:c r="G11" s="176"/>
      <x:c r="H11" s="176"/>
      <x:c r="I11" s="176"/>
      <x:c r="J11" s="176"/>
      <x:c r="K11" s="176"/>
      <x:c r="L11" s="176"/>
      <x:c r="M11" s="176"/>
      <x:c r="N11" s="176"/>
      <x:c r="O11" s="176"/>
      <x:c r="P11" s="176"/>
      <x:c r="Q11" s="176"/>
      <x:c r="R11" s="176"/>
      <x:c r="S11" s="176"/>
      <x:c r="T11" s="176"/>
    </x:row>
    <x:row r="12" ht="24" customHeight="1">
      <x:c r="A12" s="39" t="str">
        <x:v>المنشأة وفترة الأجر</x:v>
      </x:c>
      <x:c r="B12" s="39" t="str">
        <x:v>المنشأة وفترة الأجر</x:v>
      </x:c>
      <x:c r="C12" s="39" t="str">
        <x:v>المنشأة وفترة الأجر</x:v>
      </x:c>
      <x:c r="D12" s="39" t="str">
        <x:v>المنشأة وفترة الأجر</x:v>
      </x:c>
      <x:c r="E12" s="39" t="str">
        <x:v>المنشأة وفترة الأجر</x:v>
      </x:c>
      <x:c r="F12" s="39" t="str">
        <x:v>المنشأة وفترة الأجر</x:v>
      </x:c>
      <x:c r="G12" s="39" t="str">
        <x:v>المنشأة وفترة الأجر</x:v>
      </x:c>
      <x:c r="H12" s="39" t="str">
        <x:v>المنشأة وفترة الأجر</x:v>
      </x:c>
      <x:c r="I12" s="39" t="str">
        <x:v>المنشأة وفترة الأجر</x:v>
      </x:c>
      <x:c r="J12" s="39" t="str">
        <x:v>المنشأة وفترة الأجر</x:v>
      </x:c>
      <x:c r="K12" s="39" t="str">
        <x:v>المنشأة وفترة الأجر</x:v>
      </x:c>
      <x:c r="L12" s="39" t="str">
        <x:v>المنشأة وفترة الأجر</x:v>
      </x:c>
      <x:c r="M12" s="39" t="str">
        <x:v>المنشأة وفترة الأجر</x:v>
      </x:c>
      <x:c r="N12" s="39" t="str">
        <x:v>المنشأة وفترة الأجر</x:v>
      </x:c>
      <x:c r="O12" s="39" t="str">
        <x:v>المنشأة وفترة الأجر</x:v>
      </x:c>
      <x:c r="P12" s="39" t="str">
        <x:v>المنشأة وفترة الأجر</x:v>
      </x:c>
      <x:c r="Q12" s="39" t="str">
        <x:v>المنشأة وفترة الأجر</x:v>
      </x:c>
      <x:c r="R12" s="39" t="str">
        <x:v>المنشأة وفترة الأجر</x:v>
      </x:c>
      <x:c r="S12" s="39" t="str">
        <x:v>المنشأة وفترة الأجر</x:v>
      </x:c>
      <x:c r="T12" s="39" t="str">
        <x:v>المنشأة وفترة الأجر</x:v>
      </x:c>
    </x:row>
    <x:row r="13">
      <x:c r="A13" s="176"/>
      <x:c r="B13" s="176"/>
      <x:c r="C13" s="176"/>
      <x:c r="D13" s="176"/>
      <x:c r="E13" s="176"/>
      <x:c r="F13" s="176"/>
      <x:c r="G13" s="176"/>
      <x:c r="H13" s="176"/>
      <x:c r="I13" s="176"/>
      <x:c r="J13" s="176"/>
      <x:c r="K13" s="176"/>
      <x:c r="L13" s="176"/>
      <x:c r="M13" s="176"/>
      <x:c r="N13" s="176"/>
      <x:c r="O13" s="176"/>
      <x:c r="P13" s="176"/>
      <x:c r="Q13" s="176"/>
      <x:c r="R13" s="176"/>
      <x:c r="S13" s="176"/>
      <x:c r="T13" s="176"/>
    </x:row>
    <x:row r="14">
      <x:c r="A14" s="182" t="str">
        <x:v>الإعداد</x:v>
      </x:c>
      <x:c r="B14" s="178" t="str">
        <x:v>القيمة</x:v>
      </x:c>
      <x:c r="C14" s="176" t="str"/>
      <x:c r="D14" s="176" t="str"/>
      <x:c r="E14" s="176"/>
      <x:c r="F14" s="176"/>
      <x:c r="G14" s="176"/>
      <x:c r="H14" s="176"/>
      <x:c r="I14" s="176"/>
      <x:c r="J14" s="59" t="str">
        <x:v>القسم</x:v>
      </x:c>
      <x:c r="K14" s="59" t="str">
        <x:v>حالة التوظيف</x:v>
      </x:c>
      <x:c r="L14" s="59" t="str">
        <x:v>أساس الأجر</x:v>
      </x:c>
      <x:c r="M14" s="59" t="str">
        <x:v>طريقة الدفع</x:v>
      </x:c>
      <x:c r="N14" s="59" t="str">
        <x:v>حالة الاعتماد</x:v>
      </x:c>
      <x:c r="O14" s="59" t="str">
        <x:v>نوع التعديل</x:v>
      </x:c>
      <x:c r="P14" s="59" t="str">
        <x:v>خاضع للضريبة؟</x:v>
      </x:c>
      <x:c r="Q14" s="59" t="str">
        <x:v>المراجع</x:v>
      </x:c>
      <x:c r="R14" s="176" t="str"/>
      <x:c r="S14" s="176" t="str"/>
      <x:c r="T14" s="176" t="str"/>
    </x:row>
    <x:row r="15">
      <x:c r="A15" s="182" t="str">
        <x:v>اسم المنشأة</x:v>
      </x:c>
      <x:c r="B15" s="183" t="str">
        <x:v>شركة هاربور للخدمات الافتراضية</x:v>
      </x:c>
      <x:c r="C15" s="176" t="str"/>
      <x:c r="D15" s="176" t="str"/>
      <x:c r="E15" s="176"/>
      <x:c r="F15" s="176"/>
      <x:c r="G15" s="176"/>
      <x:c r="H15" s="176"/>
      <x:c r="I15" s="176"/>
      <x:c r="J15" s="184" t="str">
        <x:v>العمليات</x:v>
      </x:c>
      <x:c r="K15" s="184" t="str">
        <x:v>نشط</x:v>
      </x:c>
      <x:c r="L15" s="184" t="str">
        <x:v>شهري</x:v>
      </x:c>
      <x:c r="M15" s="184" t="str">
        <x:v>تحويل بنكي</x:v>
      </x:c>
      <x:c r="N15" s="184" t="str">
        <x:v>مسودة</x:v>
      </x:c>
      <x:c r="O15" s="184" t="str">
        <x:v>مكافأة</x:v>
      </x:c>
      <x:c r="P15" s="184" t="str">
        <x:v>نعم</x:v>
      </x:c>
      <x:c r="Q15" s="184" t="str">
        <x:v>Maya Chen</x:v>
      </x:c>
      <x:c r="R15" s="176"/>
      <x:c r="S15" s="176"/>
      <x:c r="T15" s="176"/>
    </x:row>
    <x:row r="16">
      <x:c r="A16" s="182" t="str">
        <x:v>معرف مسير الرواتب</x:v>
      </x:c>
      <x:c r="B16" s="183" t="str">
        <x:v>PR-2026-08</x:v>
      </x:c>
      <x:c r="C16" s="176" t="str"/>
      <x:c r="D16" s="176" t="str"/>
      <x:c r="E16" s="176"/>
      <x:c r="F16" s="176"/>
      <x:c r="G16" s="176"/>
      <x:c r="H16" s="176"/>
      <x:c r="I16" s="176"/>
      <x:c r="J16" s="184" t="str">
        <x:v>المبيعات</x:v>
      </x:c>
      <x:c r="K16" s="184" t="str">
        <x:v>إجازة</x:v>
      </x:c>
      <x:c r="L16" s="184" t="str">
        <x:v>بالساعة</x:v>
      </x:c>
      <x:c r="M16" s="184" t="str">
        <x:v>نقدًا</x:v>
      </x:c>
      <x:c r="N16" s="184" t="str">
        <x:v>جاهز</x:v>
      </x:c>
      <x:c r="O16" s="184" t="str">
        <x:v>عمولة</x:v>
      </x:c>
      <x:c r="P16" s="184" t="str">
        <x:v>لا</x:v>
      </x:c>
      <x:c r="Q16" s="184" t="str">
        <x:v>Omar Hassan</x:v>
      </x:c>
      <x:c r="R16" s="176"/>
      <x:c r="S16" s="176"/>
      <x:c r="T16" s="176"/>
    </x:row>
    <x:row r="17">
      <x:c r="A17" s="182" t="str">
        <x:v>بداية الفترة</x:v>
      </x:c>
      <x:c r="B17" s="185" t="n">
        <x:v>46235</x:v>
      </x:c>
      <x:c r="C17" s="176" t="str"/>
      <x:c r="D17" s="176" t="str"/>
      <x:c r="E17" s="176"/>
      <x:c r="F17" s="176"/>
      <x:c r="G17" s="176"/>
      <x:c r="H17" s="176"/>
      <x:c r="I17" s="176"/>
      <x:c r="J17" s="184" t="str">
        <x:v>الإدارة</x:v>
      </x:c>
      <x:c r="K17" s="184" t="str">
        <x:v>غير نشط</x:v>
      </x:c>
      <x:c r="L17" s="184" t="str"/>
      <x:c r="M17" s="184" t="str"/>
      <x:c r="N17" s="184" t="str">
        <x:v>معتمد</x:v>
      </x:c>
      <x:c r="O17" s="184" t="str">
        <x:v>بدل</x:v>
      </x:c>
      <x:c r="P17" s="184" t="str"/>
      <x:c r="Q17" s="184" t="str">
        <x:v>Lina Park</x:v>
      </x:c>
      <x:c r="R17" s="176"/>
      <x:c r="S17" s="176"/>
      <x:c r="T17" s="176"/>
    </x:row>
    <x:row r="18">
      <x:c r="A18" s="182" t="str">
        <x:v>نهاية الفترة</x:v>
      </x:c>
      <x:c r="B18" s="185" t="n">
        <x:v>46265</x:v>
      </x:c>
      <x:c r="C18" s="176" t="str"/>
      <x:c r="D18" s="176" t="str"/>
      <x:c r="E18" s="176"/>
      <x:c r="F18" s="176"/>
      <x:c r="G18" s="176"/>
      <x:c r="H18" s="176"/>
      <x:c r="I18" s="176"/>
      <x:c r="J18" s="184" t="str">
        <x:v>خدمة العملاء</x:v>
      </x:c>
      <x:c r="K18" s="184" t="str"/>
      <x:c r="L18" s="184" t="str"/>
      <x:c r="M18" s="184" t="str"/>
      <x:c r="N18" s="184" t="str">
        <x:v>موقوف</x:v>
      </x:c>
      <x:c r="O18" s="184" t="str">
        <x:v>تعويض</x:v>
      </x:c>
      <x:c r="P18" s="184" t="str"/>
      <x:c r="Q18" s="184" t="str">
        <x:v>Noor Hassan</x:v>
      </x:c>
      <x:c r="R18" s="176"/>
      <x:c r="S18" s="176"/>
      <x:c r="T18" s="176"/>
    </x:row>
    <x:row r="19">
      <x:c r="A19" s="182" t="str">
        <x:v>تاريخ الدفع</x:v>
      </x:c>
      <x:c r="B19" s="185" t="n">
        <x:v>46268</x:v>
      </x:c>
      <x:c r="C19" s="176" t="str"/>
      <x:c r="D19" s="176" t="str"/>
      <x:c r="E19" s="176"/>
      <x:c r="F19" s="176"/>
      <x:c r="G19" s="176"/>
      <x:c r="H19" s="176"/>
      <x:c r="I19" s="176"/>
      <x:c r="J19" s="184" t="str">
        <x:v>المستودع</x:v>
      </x:c>
      <x:c r="K19" s="184" t="str"/>
      <x:c r="L19" s="184" t="str"/>
      <x:c r="M19" s="184" t="str"/>
      <x:c r="N19" s="184" t="str"/>
      <x:c r="O19" s="184" t="str">
        <x:v>مستحق آخر</x:v>
      </x:c>
      <x:c r="P19" s="184" t="str"/>
      <x:c r="Q19" s="184" t="str"/>
      <x:c r="R19" s="176"/>
      <x:c r="S19" s="176"/>
      <x:c r="T19" s="176"/>
    </x:row>
    <x:row r="20">
      <x:c r="A20" s="182" t="str">
        <x:v>العملة</x:v>
      </x:c>
      <x:c r="B20" s="183" t="str">
        <x:v>USD</x:v>
      </x:c>
      <x:c r="C20" s="176" t="str"/>
      <x:c r="D20" s="176" t="str"/>
      <x:c r="E20" s="176"/>
      <x:c r="F20" s="176"/>
      <x:c r="G20" s="176"/>
      <x:c r="H20" s="176"/>
      <x:c r="I20" s="176"/>
      <x:c r="J20" s="184" t="str">
        <x:v>الإدارة</x:v>
      </x:c>
      <x:c r="K20" s="184" t="str"/>
      <x:c r="L20" s="184" t="str"/>
      <x:c r="M20" s="184" t="str"/>
      <x:c r="N20" s="184" t="str"/>
      <x:c r="O20" s="184" t="str">
        <x:v>استقطاع قبل الضريبة</x:v>
      </x:c>
      <x:c r="P20" s="184" t="str"/>
      <x:c r="Q20" s="184" t="str"/>
      <x:c r="R20" s="176"/>
      <x:c r="S20" s="176"/>
      <x:c r="T20" s="176"/>
    </x:row>
    <x:row r="21">
      <x:c r="A21" s="182" t="str">
        <x:v>الساعات الشهرية القياسية</x:v>
      </x:c>
      <x:c r="B21" s="186" t="n">
        <x:v>173.33</x:v>
      </x:c>
      <x:c r="C21" s="176" t="str"/>
      <x:c r="D21" s="176" t="str"/>
      <x:c r="E21" s="176"/>
      <x:c r="F21" s="176"/>
      <x:c r="G21" s="176"/>
      <x:c r="H21" s="176"/>
      <x:c r="I21" s="176"/>
      <x:c r="J21" s="184" t="str"/>
      <x:c r="K21" s="184" t="str"/>
      <x:c r="L21" s="184" t="str"/>
      <x:c r="M21" s="184" t="str"/>
      <x:c r="N21" s="184" t="str"/>
      <x:c r="O21" s="184" t="str">
        <x:v>ضريبة / نظامي</x:v>
      </x:c>
      <x:c r="P21" s="184" t="str"/>
      <x:c r="Q21" s="184" t="str"/>
      <x:c r="R21" s="176"/>
      <x:c r="S21" s="176"/>
      <x:c r="T21" s="176"/>
    </x:row>
    <x:row r="22">
      <x:c r="A22" s="176"/>
      <x:c r="B22" s="176"/>
      <x:c r="C22" s="176"/>
      <x:c r="D22" s="176"/>
      <x:c r="E22" s="176"/>
      <x:c r="F22" s="176"/>
      <x:c r="G22" s="176"/>
      <x:c r="H22" s="176"/>
      <x:c r="I22" s="176"/>
      <x:c r="J22" s="184" t="str"/>
      <x:c r="K22" s="184" t="str"/>
      <x:c r="L22" s="184" t="str"/>
      <x:c r="M22" s="184" t="str"/>
      <x:c r="N22" s="184" t="str"/>
      <x:c r="O22" s="184" t="str">
        <x:v>استقطاع آخر</x:v>
      </x:c>
      <x:c r="P22" s="184" t="str"/>
      <x:c r="Q22" s="184" t="str"/>
      <x:c r="R22" s="176"/>
      <x:c r="S22" s="176"/>
      <x:c r="T22" s="176"/>
    </x:row>
    <x:row r="23">
      <x:c r="A23" s="52"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B23"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C23"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D23"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E23"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F23"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G23"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H23"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I23" s="176"/>
      <x:c r="J23" s="176"/>
      <x:c r="K23" s="176"/>
      <x:c r="L23" s="176"/>
      <x:c r="M23" s="176"/>
      <x:c r="N23" s="176"/>
      <x:c r="O23" s="176"/>
      <x:c r="P23" s="176"/>
      <x:c r="Q23" s="176"/>
      <x:c r="R23" s="176"/>
      <x:c r="S23" s="176"/>
      <x:c r="T23" s="176"/>
    </x:row>
    <x:row r="24">
      <x:c r="A24" s="52"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B24"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C24"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D24"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E24"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F24"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G24"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H24"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I24" s="176"/>
      <x:c r="J24" s="176"/>
      <x:c r="K24" s="176"/>
      <x:c r="L24" s="176"/>
      <x:c r="M24" s="176"/>
      <x:c r="N24" s="176"/>
      <x:c r="O24" s="176"/>
      <x:c r="P24" s="176"/>
      <x:c r="Q24" s="176"/>
      <x:c r="R24" s="176"/>
      <x:c r="S24" s="176"/>
      <x:c r="T24" s="176"/>
    </x:row>
    <x:row r="25">
      <x:c r="A25" s="52"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B25"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C25"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D25"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E25"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F25"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G25"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H25"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I25" s="176"/>
      <x:c r="J25" s="176"/>
      <x:c r="K25" s="176"/>
      <x:c r="L25" s="176"/>
      <x:c r="M25" s="176"/>
      <x:c r="N25" s="176"/>
      <x:c r="O25" s="176"/>
      <x:c r="P25" s="176"/>
      <x:c r="Q25" s="176"/>
      <x:c r="R25" s="176"/>
      <x:c r="S25" s="176"/>
      <x:c r="T25" s="176"/>
    </x:row>
    <x:row r="26">
      <x:c r="A26" s="52"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B26"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C26"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D26"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E26"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F26"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G26"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H26"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I26" s="176"/>
      <x:c r="J26" s="176"/>
      <x:c r="K26" s="176"/>
      <x:c r="L26" s="176"/>
      <x:c r="M26" s="176"/>
      <x:c r="N26" s="176"/>
      <x:c r="O26" s="176"/>
      <x:c r="P26" s="176"/>
      <x:c r="Q26" s="176"/>
      <x:c r="R26" s="176"/>
      <x:c r="S26" s="176"/>
      <x:c r="T26" s="176"/>
    </x:row>
    <x:row r="27">
      <x:c r="A27" s="52"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B27"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C27"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D27"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E27"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F27"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G27"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H27" s="53" t="str">
        <x:v>ملاحظة رقابية  •  يُعدّ هذا المصنف مسير الرواتب من المعدلات والساعات والمستحقات والاستقطاعات والتعويضات التي يدخلها المستخدم. وهو ليس محرك ضرائب خاصًا بدولة. أدخل المبالغ النظامية فقط بعد حسابها عبر عملية الرواتب المعتمدة لديك.</x:v>
      </x:c>
      <x:c r="I27" s="176"/>
      <x:c r="J27" s="176"/>
      <x:c r="K27" s="176"/>
      <x:c r="L27" s="176"/>
      <x:c r="M27" s="176"/>
      <x:c r="N27" s="176"/>
      <x:c r="O27" s="176"/>
      <x:c r="P27" s="176"/>
      <x:c r="Q27" s="176"/>
      <x:c r="R27" s="176"/>
      <x:c r="S27" s="176"/>
      <x:c r="T27" s="176"/>
    </x:row>
    <x:row r="28">
      <x:c r="A28" s="176"/>
      <x:c r="B28" s="176"/>
      <x:c r="C28" s="176"/>
      <x:c r="D28" s="176"/>
      <x:c r="E28" s="176"/>
      <x:c r="F28" s="176"/>
      <x:c r="G28" s="176"/>
      <x:c r="H28" s="176"/>
      <x:c r="I28" s="176"/>
      <x:c r="J28" s="176"/>
      <x:c r="K28" s="176"/>
      <x:c r="L28" s="176"/>
      <x:c r="M28" s="176"/>
      <x:c r="N28" s="176"/>
      <x:c r="O28" s="176"/>
      <x:c r="P28" s="176"/>
      <x:c r="Q28" s="176"/>
      <x:c r="R28" s="176"/>
      <x:c r="S28" s="176"/>
      <x:c r="T28" s="176"/>
    </x:row>
    <x:row r="29">
      <x:c r="A29" s="176"/>
      <x:c r="B29" s="176"/>
      <x:c r="C29" s="176"/>
      <x:c r="D29" s="176"/>
      <x:c r="E29" s="176"/>
      <x:c r="F29" s="176"/>
      <x:c r="G29" s="176"/>
      <x:c r="H29" s="176"/>
      <x:c r="I29" s="176"/>
      <x:c r="J29" s="176"/>
      <x:c r="K29" s="176"/>
      <x:c r="L29" s="176"/>
      <x:c r="M29" s="176"/>
      <x:c r="N29" s="176"/>
      <x:c r="O29" s="176"/>
      <x:c r="P29" s="176"/>
      <x:c r="Q29" s="176"/>
      <x:c r="R29" s="176"/>
      <x:c r="S29" s="176"/>
      <x:c r="T29" s="176"/>
    </x:row>
    <x:row r="30">
      <x:c r="A30" s="176"/>
      <x:c r="B30" s="176"/>
      <x:c r="C30" s="176"/>
      <x:c r="D30" s="176"/>
      <x:c r="E30" s="176"/>
      <x:c r="F30" s="176"/>
      <x:c r="G30" s="176"/>
      <x:c r="H30" s="176"/>
      <x:c r="I30" s="176"/>
      <x:c r="J30" s="176"/>
      <x:c r="K30" s="176"/>
      <x:c r="L30" s="176"/>
      <x:c r="M30" s="176"/>
      <x:c r="N30" s="176"/>
      <x:c r="O30" s="176"/>
      <x:c r="P30" s="176"/>
      <x:c r="Q30" s="176"/>
      <x:c r="R30" s="176"/>
      <x:c r="S30" s="176"/>
      <x:c r="T30" s="176"/>
    </x:row>
    <x:row r="31">
      <x:c r="A31" s="176"/>
      <x:c r="B31" s="176"/>
      <x:c r="C31" s="176"/>
      <x:c r="D31" s="176"/>
      <x:c r="E31" s="176"/>
      <x:c r="F31" s="176"/>
      <x:c r="G31" s="176"/>
      <x:c r="H31" s="176"/>
      <x:c r="I31" s="176"/>
      <x:c r="J31" s="176"/>
      <x:c r="K31" s="176"/>
      <x:c r="L31" s="176"/>
      <x:c r="M31" s="176"/>
      <x:c r="N31" s="176"/>
      <x:c r="O31" s="176"/>
      <x:c r="P31" s="176"/>
      <x:c r="Q31" s="176"/>
      <x:c r="R31" s="176"/>
      <x:c r="S31" s="176"/>
      <x:c r="T31" s="176"/>
    </x:row>
    <x:row r="32">
      <x:c r="A32" s="176"/>
      <x:c r="B32" s="176"/>
      <x:c r="C32" s="176"/>
      <x:c r="D32" s="176"/>
      <x:c r="E32" s="176"/>
      <x:c r="F32" s="176"/>
      <x:c r="G32" s="176"/>
      <x:c r="H32" s="176"/>
      <x:c r="I32" s="176"/>
      <x:c r="J32" s="176"/>
      <x:c r="K32" s="176"/>
      <x:c r="L32" s="176"/>
      <x:c r="M32" s="176"/>
      <x:c r="N32" s="176"/>
      <x:c r="O32" s="176"/>
      <x:c r="P32" s="176"/>
      <x:c r="Q32" s="176"/>
      <x:c r="R32" s="176"/>
      <x:c r="S32" s="176"/>
      <x:c r="T32" s="176"/>
    </x:row>
    <x:row r="33">
      <x:c r="A33" s="176"/>
      <x:c r="B33" s="176"/>
      <x:c r="C33" s="176"/>
      <x:c r="D33" s="176"/>
      <x:c r="E33" s="176"/>
      <x:c r="F33" s="176"/>
      <x:c r="G33" s="176"/>
      <x:c r="H33" s="176"/>
      <x:c r="I33" s="176"/>
      <x:c r="J33" s="176"/>
      <x:c r="K33" s="176"/>
      <x:c r="L33" s="176"/>
      <x:c r="M33" s="176"/>
      <x:c r="N33" s="176"/>
      <x:c r="O33" s="176"/>
      <x:c r="P33" s="176"/>
      <x:c r="Q33" s="176"/>
      <x:c r="R33" s="176"/>
      <x:c r="S33" s="176"/>
      <x:c r="T33" s="176"/>
    </x:row>
    <x:row r="34">
      <x:c r="A34" s="176"/>
      <x:c r="B34" s="176"/>
      <x:c r="C34" s="176"/>
      <x:c r="D34" s="176"/>
      <x:c r="E34" s="176"/>
      <x:c r="F34" s="176"/>
      <x:c r="G34" s="176"/>
      <x:c r="H34" s="176"/>
      <x:c r="I34" s="176"/>
      <x:c r="J34" s="176"/>
      <x:c r="K34" s="176"/>
      <x:c r="L34" s="176"/>
      <x:c r="M34" s="176"/>
      <x:c r="N34" s="176"/>
      <x:c r="O34" s="176"/>
      <x:c r="P34" s="176"/>
      <x:c r="Q34" s="176"/>
      <x:c r="R34" s="176"/>
      <x:c r="S34" s="176"/>
      <x:c r="T34" s="176"/>
    </x:row>
    <x:row r="35">
      <x:c r="A35" s="176"/>
      <x:c r="B35" s="176"/>
      <x:c r="C35" s="176"/>
      <x:c r="D35" s="176"/>
      <x:c r="E35" s="176"/>
      <x:c r="F35" s="176"/>
      <x:c r="G35" s="176"/>
      <x:c r="H35" s="176"/>
      <x:c r="I35" s="176"/>
      <x:c r="J35" s="176"/>
      <x:c r="K35" s="176"/>
      <x:c r="L35" s="176"/>
      <x:c r="M35" s="176"/>
      <x:c r="N35" s="176"/>
      <x:c r="O35" s="176"/>
      <x:c r="P35" s="176"/>
      <x:c r="Q35" s="176"/>
      <x:c r="R35" s="176"/>
      <x:c r="S35" s="176"/>
      <x:c r="T35" s="176"/>
    </x:row>
    <x:row r="36">
      <x:c r="A36" s="176"/>
      <x:c r="B36" s="176"/>
      <x:c r="C36" s="176"/>
      <x:c r="D36" s="176"/>
      <x:c r="E36" s="176"/>
      <x:c r="F36" s="176"/>
      <x:c r="G36" s="176"/>
      <x:c r="H36" s="176"/>
      <x:c r="I36" s="176"/>
      <x:c r="J36" s="176"/>
      <x:c r="K36" s="176"/>
      <x:c r="L36" s="176"/>
      <x:c r="M36" s="176"/>
      <x:c r="N36" s="176"/>
      <x:c r="O36" s="176"/>
      <x:c r="P36" s="176"/>
      <x:c r="Q36" s="176"/>
      <x:c r="R36" s="176"/>
      <x:c r="S36" s="176"/>
      <x:c r="T36" s="176"/>
    </x:row>
    <x:row r="37">
      <x:c r="A37" s="176"/>
      <x:c r="B37" s="176"/>
      <x:c r="C37" s="176"/>
      <x:c r="D37" s="176"/>
      <x:c r="E37" s="176"/>
      <x:c r="F37" s="176"/>
      <x:c r="G37" s="176"/>
      <x:c r="H37" s="176"/>
      <x:c r="I37" s="176"/>
      <x:c r="J37" s="176"/>
      <x:c r="K37" s="176"/>
      <x:c r="L37" s="176"/>
      <x:c r="M37" s="176"/>
      <x:c r="N37" s="176"/>
      <x:c r="O37" s="176"/>
      <x:c r="P37" s="176"/>
      <x:c r="Q37" s="176"/>
      <x:c r="R37" s="176"/>
      <x:c r="S37" s="176"/>
      <x:c r="T37" s="176"/>
    </x:row>
    <x:row r="38">
      <x:c r="A38" s="176"/>
      <x:c r="B38" s="176"/>
      <x:c r="C38" s="176"/>
      <x:c r="D38" s="176"/>
      <x:c r="E38" s="176"/>
      <x:c r="F38" s="176"/>
      <x:c r="G38" s="176"/>
      <x:c r="H38" s="176"/>
      <x:c r="I38" s="176"/>
      <x:c r="J38" s="176"/>
      <x:c r="K38" s="176"/>
      <x:c r="L38" s="176"/>
      <x:c r="M38" s="176"/>
      <x:c r="N38" s="176"/>
      <x:c r="O38" s="176"/>
      <x:c r="P38" s="176"/>
      <x:c r="Q38" s="176"/>
      <x:c r="R38" s="176"/>
      <x:c r="S38" s="176"/>
      <x:c r="T38" s="176"/>
    </x:row>
    <x:row r="39">
      <x:c r="A39" s="176"/>
      <x:c r="B39" s="176"/>
      <x:c r="C39" s="176"/>
      <x:c r="D39" s="176"/>
      <x:c r="E39" s="176"/>
      <x:c r="F39" s="176"/>
      <x:c r="G39" s="176"/>
      <x:c r="H39" s="176"/>
      <x:c r="I39" s="176"/>
      <x:c r="J39" s="176"/>
      <x:c r="K39" s="176"/>
      <x:c r="L39" s="176"/>
      <x:c r="M39" s="176"/>
      <x:c r="N39" s="176"/>
      <x:c r="O39" s="176"/>
      <x:c r="P39" s="176"/>
      <x:c r="Q39" s="176"/>
      <x:c r="R39" s="176"/>
      <x:c r="S39" s="176"/>
      <x:c r="T39" s="176"/>
    </x:row>
    <x:row r="40">
      <x:c r="A40" s="176"/>
      <x:c r="B40" s="176"/>
      <x:c r="C40" s="176"/>
      <x:c r="D40" s="176"/>
      <x:c r="E40" s="176"/>
      <x:c r="F40" s="176"/>
      <x:c r="G40" s="176"/>
      <x:c r="H40" s="176"/>
      <x:c r="I40" s="176"/>
      <x:c r="J40" s="176"/>
      <x:c r="K40" s="176"/>
      <x:c r="L40" s="176"/>
      <x:c r="M40" s="176"/>
      <x:c r="N40" s="176"/>
      <x:c r="O40" s="176"/>
      <x:c r="P40" s="176"/>
      <x:c r="Q40" s="176"/>
      <x:c r="R40" s="176"/>
      <x:c r="S40" s="176"/>
      <x:c r="T40" s="176"/>
    </x:row>
    <x:row r="41">
      <x:c r="A41" s="176"/>
      <x:c r="B41" s="176"/>
      <x:c r="C41" s="176"/>
      <x:c r="D41" s="176"/>
      <x:c r="E41" s="176"/>
      <x:c r="F41" s="176"/>
      <x:c r="G41" s="176"/>
      <x:c r="H41" s="176"/>
      <x:c r="I41" s="176"/>
      <x:c r="J41" s="176"/>
      <x:c r="K41" s="176"/>
      <x:c r="L41" s="176"/>
      <x:c r="M41" s="176"/>
      <x:c r="N41" s="176"/>
      <x:c r="O41" s="176"/>
      <x:c r="P41" s="176"/>
      <x:c r="Q41" s="176"/>
      <x:c r="R41" s="176"/>
      <x:c r="S41" s="176"/>
      <x:c r="T41" s="176"/>
    </x:row>
    <x:row r="42">
      <x:c r="A42" s="176"/>
      <x:c r="B42" s="176"/>
      <x:c r="C42" s="176"/>
      <x:c r="D42" s="176"/>
      <x:c r="E42" s="176"/>
      <x:c r="F42" s="176"/>
      <x:c r="G42" s="176"/>
      <x:c r="H42" s="176"/>
      <x:c r="I42" s="176"/>
      <x:c r="J42" s="176"/>
      <x:c r="K42" s="176"/>
      <x:c r="L42" s="176"/>
      <x:c r="M42" s="176"/>
      <x:c r="N42" s="176"/>
      <x:c r="O42" s="176"/>
      <x:c r="P42" s="176"/>
      <x:c r="Q42" s="176"/>
      <x:c r="R42" s="176"/>
      <x:c r="S42" s="176"/>
      <x:c r="T42" s="176"/>
    </x:row>
    <x:row r="43">
      <x:c r="A43" s="176"/>
      <x:c r="B43" s="176"/>
      <x:c r="C43" s="176"/>
      <x:c r="D43" s="176"/>
      <x:c r="E43" s="176"/>
      <x:c r="F43" s="176"/>
      <x:c r="G43" s="176"/>
      <x:c r="H43" s="176"/>
      <x:c r="I43" s="176"/>
      <x:c r="J43" s="176"/>
      <x:c r="K43" s="176"/>
      <x:c r="L43" s="176"/>
      <x:c r="M43" s="176"/>
      <x:c r="N43" s="176"/>
      <x:c r="O43" s="176"/>
      <x:c r="P43" s="176"/>
      <x:c r="Q43" s="176"/>
      <x:c r="R43" s="176"/>
      <x:c r="S43" s="176"/>
      <x:c r="T43" s="176"/>
    </x:row>
    <x:row r="44">
      <x:c r="A44" s="176"/>
      <x:c r="B44" s="176"/>
      <x:c r="C44" s="176"/>
      <x:c r="D44" s="176"/>
      <x:c r="E44" s="176"/>
      <x:c r="F44" s="176"/>
      <x:c r="G44" s="176"/>
      <x:c r="H44" s="176"/>
      <x:c r="I44" s="176"/>
      <x:c r="J44" s="176"/>
      <x:c r="K44" s="176"/>
      <x:c r="L44" s="176"/>
      <x:c r="M44" s="176"/>
      <x:c r="N44" s="176"/>
      <x:c r="O44" s="176"/>
      <x:c r="P44" s="176"/>
      <x:c r="Q44" s="176"/>
      <x:c r="R44" s="176"/>
      <x:c r="S44" s="176"/>
      <x:c r="T44" s="176"/>
    </x:row>
    <x:row r="45">
      <x:c r="A45" s="176"/>
      <x:c r="B45" s="176"/>
      <x:c r="C45" s="176"/>
      <x:c r="D45" s="176"/>
      <x:c r="E45" s="176"/>
      <x:c r="F45" s="176"/>
      <x:c r="G45" s="176"/>
      <x:c r="H45" s="176"/>
      <x:c r="I45" s="176"/>
      <x:c r="J45" s="176"/>
      <x:c r="K45" s="176"/>
      <x:c r="L45" s="176"/>
      <x:c r="M45" s="176"/>
      <x:c r="N45" s="176"/>
      <x:c r="O45" s="176"/>
      <x:c r="P45" s="176"/>
      <x:c r="Q45" s="176"/>
      <x:c r="R45" s="176"/>
      <x:c r="S45" s="176"/>
      <x:c r="T45" s="176"/>
    </x:row>
    <x:row r="46">
      <x:c r="A46" s="176"/>
      <x:c r="B46" s="176"/>
      <x:c r="C46" s="176"/>
      <x:c r="D46" s="176"/>
      <x:c r="E46" s="176"/>
      <x:c r="F46" s="176"/>
      <x:c r="G46" s="176"/>
      <x:c r="H46" s="176"/>
      <x:c r="I46" s="176"/>
      <x:c r="J46" s="176"/>
      <x:c r="K46" s="176"/>
      <x:c r="L46" s="176"/>
      <x:c r="M46" s="176"/>
      <x:c r="N46" s="176"/>
      <x:c r="O46" s="176"/>
      <x:c r="P46" s="176"/>
      <x:c r="Q46" s="176"/>
      <x:c r="R46" s="176"/>
      <x:c r="S46" s="176"/>
      <x:c r="T46" s="176"/>
    </x:row>
    <x:row r="47">
      <x:c r="A47" s="176"/>
      <x:c r="B47" s="176"/>
      <x:c r="C47" s="176"/>
      <x:c r="D47" s="176"/>
      <x:c r="E47" s="176"/>
      <x:c r="F47" s="176"/>
      <x:c r="G47" s="176"/>
      <x:c r="H47" s="176"/>
      <x:c r="I47" s="176"/>
      <x:c r="J47" s="176"/>
      <x:c r="K47" s="176"/>
      <x:c r="L47" s="176"/>
      <x:c r="M47" s="176"/>
      <x:c r="N47" s="176"/>
      <x:c r="O47" s="176"/>
      <x:c r="P47" s="176"/>
      <x:c r="Q47" s="176"/>
      <x:c r="R47" s="176"/>
      <x:c r="S47" s="176"/>
      <x:c r="T47" s="176"/>
    </x:row>
    <x:row r="48">
      <x:c r="A48" s="176"/>
      <x:c r="B48" s="176"/>
      <x:c r="C48" s="176"/>
      <x:c r="D48" s="176"/>
      <x:c r="E48" s="176"/>
      <x:c r="F48" s="176"/>
      <x:c r="G48" s="176"/>
      <x:c r="H48" s="176"/>
      <x:c r="I48" s="176"/>
      <x:c r="J48" s="176"/>
      <x:c r="K48" s="176"/>
      <x:c r="L48" s="176"/>
      <x:c r="M48" s="176"/>
      <x:c r="N48" s="176"/>
      <x:c r="O48" s="176"/>
      <x:c r="P48" s="176"/>
      <x:c r="Q48" s="176"/>
      <x:c r="R48" s="176"/>
      <x:c r="S48" s="176"/>
      <x:c r="T48" s="176"/>
    </x:row>
    <x:row r="49">
      <x:c r="A49" s="176"/>
      <x:c r="B49" s="176"/>
      <x:c r="C49" s="176"/>
      <x:c r="D49" s="176"/>
      <x:c r="E49" s="176"/>
      <x:c r="F49" s="176"/>
      <x:c r="G49" s="176"/>
      <x:c r="H49" s="176"/>
      <x:c r="I49" s="176"/>
      <x:c r="J49" s="176"/>
      <x:c r="K49" s="176"/>
      <x:c r="L49" s="176"/>
      <x:c r="M49" s="176"/>
      <x:c r="N49" s="176"/>
      <x:c r="O49" s="176"/>
      <x:c r="P49" s="176"/>
      <x:c r="Q49" s="176"/>
      <x:c r="R49" s="176"/>
      <x:c r="S49" s="176"/>
      <x:c r="T49" s="176"/>
    </x:row>
    <x:row r="50">
      <x:c r="A50" s="176"/>
      <x:c r="B50" s="176"/>
      <x:c r="C50" s="176"/>
      <x:c r="D50" s="176"/>
      <x:c r="E50" s="176"/>
      <x:c r="F50" s="176"/>
      <x:c r="G50" s="176"/>
      <x:c r="H50" s="176"/>
      <x:c r="I50" s="176"/>
      <x:c r="J50" s="176"/>
      <x:c r="K50" s="176"/>
      <x:c r="L50" s="176"/>
      <x:c r="M50" s="176"/>
      <x:c r="N50" s="176"/>
      <x:c r="O50" s="176"/>
      <x:c r="P50" s="176"/>
      <x:c r="Q50" s="176"/>
      <x:c r="R50" s="176"/>
      <x:c r="S50" s="176"/>
      <x:c r="T50" s="176"/>
    </x:row>
    <x:row r="51">
      <x:c r="A51" s="176"/>
      <x:c r="B51" s="176"/>
      <x:c r="C51" s="176"/>
      <x:c r="D51" s="176"/>
      <x:c r="E51" s="176"/>
      <x:c r="F51" s="176"/>
      <x:c r="G51" s="176"/>
      <x:c r="H51" s="176"/>
      <x:c r="I51" s="176"/>
      <x:c r="J51" s="176"/>
      <x:c r="K51" s="176"/>
      <x:c r="L51" s="176"/>
      <x:c r="M51" s="176"/>
      <x:c r="N51" s="176"/>
      <x:c r="O51" s="176"/>
      <x:c r="P51" s="176"/>
      <x:c r="Q51" s="176"/>
      <x:c r="R51" s="176"/>
      <x:c r="S51" s="176"/>
      <x:c r="T51" s="176"/>
    </x:row>
    <x:row r="52">
      <x:c r="A52" s="176"/>
      <x:c r="B52" s="176"/>
      <x:c r="C52" s="176"/>
      <x:c r="D52" s="176"/>
      <x:c r="E52" s="176"/>
      <x:c r="F52" s="176"/>
      <x:c r="G52" s="176"/>
      <x:c r="H52" s="176"/>
      <x:c r="I52" s="176"/>
      <x:c r="J52" s="176"/>
      <x:c r="K52" s="176"/>
      <x:c r="L52" s="176"/>
      <x:c r="M52" s="176"/>
      <x:c r="N52" s="176"/>
      <x:c r="O52" s="176"/>
      <x:c r="P52" s="176"/>
      <x:c r="Q52" s="176"/>
      <x:c r="R52" s="176"/>
      <x:c r="S52" s="176"/>
      <x:c r="T52" s="176"/>
    </x:row>
    <x:row r="53">
      <x:c r="A53" s="176"/>
      <x:c r="B53" s="176"/>
      <x:c r="C53" s="176"/>
      <x:c r="D53" s="176"/>
      <x:c r="E53" s="176"/>
      <x:c r="F53" s="176"/>
      <x:c r="G53" s="176"/>
      <x:c r="H53" s="176"/>
      <x:c r="I53" s="176"/>
      <x:c r="J53" s="176"/>
      <x:c r="K53" s="176"/>
      <x:c r="L53" s="176"/>
      <x:c r="M53" s="176"/>
      <x:c r="N53" s="176"/>
      <x:c r="O53" s="176"/>
      <x:c r="P53" s="176"/>
      <x:c r="Q53" s="176"/>
      <x:c r="R53" s="176"/>
      <x:c r="S53" s="176"/>
      <x:c r="T53" s="176"/>
    </x:row>
    <x:row r="54">
      <x:c r="A54" s="176"/>
      <x:c r="B54" s="176"/>
      <x:c r="C54" s="176"/>
      <x:c r="D54" s="176"/>
      <x:c r="E54" s="176"/>
      <x:c r="F54" s="176"/>
      <x:c r="G54" s="176"/>
      <x:c r="H54" s="176"/>
      <x:c r="I54" s="176"/>
      <x:c r="J54" s="176"/>
      <x:c r="K54" s="176"/>
      <x:c r="L54" s="176"/>
      <x:c r="M54" s="176"/>
      <x:c r="N54" s="176"/>
      <x:c r="O54" s="176"/>
      <x:c r="P54" s="176"/>
      <x:c r="Q54" s="176"/>
      <x:c r="R54" s="176"/>
      <x:c r="S54" s="176"/>
      <x:c r="T54" s="176"/>
    </x:row>
    <x:row r="55">
      <x:c r="A55" s="176"/>
      <x:c r="B55" s="176"/>
      <x:c r="C55" s="176"/>
      <x:c r="D55" s="176"/>
      <x:c r="E55" s="176"/>
      <x:c r="F55" s="176"/>
      <x:c r="G55" s="176"/>
      <x:c r="H55" s="176"/>
      <x:c r="I55" s="176"/>
      <x:c r="J55" s="176"/>
      <x:c r="K55" s="176"/>
      <x:c r="L55" s="176"/>
      <x:c r="M55" s="176"/>
      <x:c r="N55" s="176"/>
      <x:c r="O55" s="176"/>
      <x:c r="P55" s="176"/>
      <x:c r="Q55" s="176"/>
      <x:c r="R55" s="176"/>
      <x:c r="S55" s="176"/>
      <x:c r="T55" s="176"/>
    </x:row>
    <x:row r="56">
      <x:c r="A56" s="176"/>
      <x:c r="B56" s="176"/>
      <x:c r="C56" s="176"/>
      <x:c r="D56" s="176"/>
      <x:c r="E56" s="176"/>
      <x:c r="F56" s="176"/>
      <x:c r="G56" s="176"/>
      <x:c r="H56" s="176"/>
      <x:c r="I56" s="176"/>
      <x:c r="J56" s="176"/>
      <x:c r="K56" s="176"/>
      <x:c r="L56" s="176"/>
      <x:c r="M56" s="176"/>
      <x:c r="N56" s="176"/>
      <x:c r="O56" s="176"/>
      <x:c r="P56" s="176"/>
      <x:c r="Q56" s="176"/>
      <x:c r="R56" s="176"/>
      <x:c r="S56" s="176"/>
      <x:c r="T56" s="176"/>
    </x:row>
    <x:row r="57">
      <x:c r="A57" s="176"/>
      <x:c r="B57" s="176"/>
      <x:c r="C57" s="176"/>
      <x:c r="D57" s="176"/>
      <x:c r="E57" s="176"/>
      <x:c r="F57" s="176"/>
      <x:c r="G57" s="176"/>
      <x:c r="H57" s="176"/>
      <x:c r="I57" s="176"/>
      <x:c r="J57" s="176"/>
      <x:c r="K57" s="176"/>
      <x:c r="L57" s="176"/>
      <x:c r="M57" s="176"/>
      <x:c r="N57" s="176"/>
      <x:c r="O57" s="176"/>
      <x:c r="P57" s="176"/>
      <x:c r="Q57" s="176"/>
      <x:c r="R57" s="176"/>
      <x:c r="S57" s="176"/>
      <x:c r="T57" s="176"/>
    </x:row>
    <x:row r="58">
      <x:c r="A58" s="176"/>
      <x:c r="B58" s="176"/>
      <x:c r="C58" s="176"/>
      <x:c r="D58" s="176"/>
      <x:c r="E58" s="176"/>
      <x:c r="F58" s="176"/>
      <x:c r="G58" s="176"/>
      <x:c r="H58" s="176"/>
      <x:c r="I58" s="176"/>
      <x:c r="J58" s="176"/>
      <x:c r="K58" s="176"/>
      <x:c r="L58" s="176"/>
      <x:c r="M58" s="176"/>
      <x:c r="N58" s="176"/>
      <x:c r="O58" s="176"/>
      <x:c r="P58" s="176"/>
      <x:c r="Q58" s="176"/>
      <x:c r="R58" s="176"/>
      <x:c r="S58" s="176"/>
      <x:c r="T58" s="176"/>
    </x:row>
    <x:row r="59">
      <x:c r="A59" s="176"/>
      <x:c r="B59" s="176"/>
      <x:c r="C59" s="176"/>
      <x:c r="D59" s="176"/>
      <x:c r="E59" s="176"/>
      <x:c r="F59" s="176"/>
      <x:c r="G59" s="176"/>
      <x:c r="H59" s="176"/>
      <x:c r="I59" s="176"/>
      <x:c r="J59" s="176"/>
      <x:c r="K59" s="176"/>
      <x:c r="L59" s="176"/>
      <x:c r="M59" s="176"/>
      <x:c r="N59" s="176"/>
      <x:c r="O59" s="176"/>
      <x:c r="P59" s="176"/>
      <x:c r="Q59" s="176"/>
      <x:c r="R59" s="176"/>
      <x:c r="S59" s="176"/>
      <x:c r="T59" s="176"/>
    </x:row>
    <x:row r="60">
      <x:c r="A60" s="176"/>
      <x:c r="B60" s="176"/>
      <x:c r="C60" s="176"/>
      <x:c r="D60" s="176"/>
      <x:c r="E60" s="176"/>
      <x:c r="F60" s="176"/>
      <x:c r="G60" s="176"/>
      <x:c r="H60" s="176"/>
      <x:c r="I60" s="176"/>
      <x:c r="J60" s="176"/>
      <x:c r="K60" s="176"/>
      <x:c r="L60" s="176"/>
      <x:c r="M60" s="176"/>
      <x:c r="N60" s="176"/>
      <x:c r="O60" s="176"/>
      <x:c r="P60" s="176"/>
      <x:c r="Q60" s="176"/>
      <x:c r="R60" s="176"/>
      <x:c r="S60" s="176"/>
      <x:c r="T60" s="176"/>
    </x:row>
    <x:row r="61">
      <x:c r="A61" s="176"/>
      <x:c r="B61" s="176"/>
      <x:c r="C61" s="176"/>
      <x:c r="D61" s="176"/>
      <x:c r="E61" s="176"/>
      <x:c r="F61" s="176"/>
      <x:c r="G61" s="176"/>
      <x:c r="H61" s="176"/>
      <x:c r="I61" s="176"/>
      <x:c r="J61" s="176"/>
      <x:c r="K61" s="176"/>
      <x:c r="L61" s="176"/>
      <x:c r="M61" s="176"/>
      <x:c r="N61" s="176"/>
      <x:c r="O61" s="176"/>
      <x:c r="P61" s="176"/>
      <x:c r="Q61" s="176"/>
      <x:c r="R61" s="176"/>
      <x:c r="S61" s="176"/>
      <x:c r="T61" s="176"/>
    </x:row>
    <x:row r="62">
      <x:c r="A62" s="176"/>
      <x:c r="B62" s="176"/>
      <x:c r="C62" s="176"/>
      <x:c r="D62" s="176"/>
      <x:c r="E62" s="176"/>
      <x:c r="F62" s="176"/>
      <x:c r="G62" s="176"/>
      <x:c r="H62" s="176"/>
      <x:c r="I62" s="176"/>
      <x:c r="J62" s="176"/>
      <x:c r="K62" s="176"/>
      <x:c r="L62" s="176"/>
      <x:c r="M62" s="176"/>
      <x:c r="N62" s="176"/>
      <x:c r="O62" s="176"/>
      <x:c r="P62" s="176"/>
      <x:c r="Q62" s="176"/>
      <x:c r="R62" s="176"/>
      <x:c r="S62" s="176"/>
      <x:c r="T62" s="176"/>
    </x:row>
    <x:row r="63">
      <x:c r="A63" s="176"/>
      <x:c r="B63" s="176"/>
      <x:c r="C63" s="176"/>
      <x:c r="D63" s="176"/>
      <x:c r="E63" s="176"/>
      <x:c r="F63" s="176"/>
      <x:c r="G63" s="176"/>
      <x:c r="H63" s="176"/>
      <x:c r="I63" s="176"/>
      <x:c r="J63" s="176"/>
      <x:c r="K63" s="176"/>
      <x:c r="L63" s="176"/>
      <x:c r="M63" s="176"/>
      <x:c r="N63" s="176"/>
      <x:c r="O63" s="176"/>
      <x:c r="P63" s="176"/>
      <x:c r="Q63" s="176"/>
      <x:c r="R63" s="176"/>
      <x:c r="S63" s="176"/>
      <x:c r="T63" s="176"/>
    </x:row>
    <x:row r="64">
      <x:c r="A64" s="176"/>
      <x:c r="B64" s="176"/>
      <x:c r="C64" s="176"/>
      <x:c r="D64" s="176"/>
      <x:c r="E64" s="176"/>
      <x:c r="F64" s="176"/>
      <x:c r="G64" s="176"/>
      <x:c r="H64" s="176"/>
      <x:c r="I64" s="176"/>
      <x:c r="J64" s="176"/>
      <x:c r="K64" s="176"/>
      <x:c r="L64" s="176"/>
      <x:c r="M64" s="176"/>
      <x:c r="N64" s="176"/>
      <x:c r="O64" s="176"/>
      <x:c r="P64" s="176"/>
      <x:c r="Q64" s="176"/>
      <x:c r="R64" s="176"/>
      <x:c r="S64" s="176"/>
      <x:c r="T64" s="176"/>
    </x:row>
    <x:row r="65">
      <x:c r="A65" s="176"/>
      <x:c r="B65" s="176"/>
      <x:c r="C65" s="176"/>
      <x:c r="D65" s="176"/>
      <x:c r="E65" s="176"/>
      <x:c r="F65" s="176"/>
      <x:c r="G65" s="176"/>
      <x:c r="H65" s="176"/>
      <x:c r="I65" s="176"/>
      <x:c r="J65" s="176"/>
      <x:c r="K65" s="176"/>
      <x:c r="L65" s="176"/>
      <x:c r="M65" s="176"/>
      <x:c r="N65" s="176"/>
      <x:c r="O65" s="176"/>
      <x:c r="P65" s="176"/>
      <x:c r="Q65" s="176"/>
      <x:c r="R65" s="176"/>
      <x:c r="S65" s="176"/>
      <x:c r="T65" s="176"/>
    </x:row>
    <x:row r="66">
      <x:c r="A66" s="176"/>
      <x:c r="B66" s="176"/>
      <x:c r="C66" s="176"/>
      <x:c r="D66" s="176"/>
      <x:c r="E66" s="176"/>
      <x:c r="F66" s="176"/>
      <x:c r="G66" s="176"/>
      <x:c r="H66" s="176"/>
      <x:c r="I66" s="176"/>
      <x:c r="J66" s="176"/>
      <x:c r="K66" s="176"/>
      <x:c r="L66" s="176"/>
      <x:c r="M66" s="176"/>
      <x:c r="N66" s="176"/>
      <x:c r="O66" s="176"/>
      <x:c r="P66" s="176"/>
      <x:c r="Q66" s="176"/>
      <x:c r="R66" s="176"/>
      <x:c r="S66" s="176"/>
      <x:c r="T66" s="176"/>
    </x:row>
    <x:row r="67">
      <x:c r="A67" s="176"/>
      <x:c r="B67" s="176"/>
      <x:c r="C67" s="176"/>
      <x:c r="D67" s="176"/>
      <x:c r="E67" s="176"/>
      <x:c r="F67" s="176"/>
      <x:c r="G67" s="176"/>
      <x:c r="H67" s="176"/>
      <x:c r="I67" s="176"/>
      <x:c r="J67" s="176"/>
      <x:c r="K67" s="176"/>
      <x:c r="L67" s="176"/>
      <x:c r="M67" s="176"/>
      <x:c r="N67" s="176"/>
      <x:c r="O67" s="176"/>
      <x:c r="P67" s="176"/>
      <x:c r="Q67" s="176"/>
      <x:c r="R67" s="176"/>
      <x:c r="S67" s="176"/>
      <x:c r="T67" s="176"/>
    </x:row>
    <x:row r="68">
      <x:c r="A68" s="176"/>
      <x:c r="B68" s="176"/>
      <x:c r="C68" s="176"/>
      <x:c r="D68" s="176"/>
      <x:c r="E68" s="176"/>
      <x:c r="F68" s="176"/>
      <x:c r="G68" s="176"/>
      <x:c r="H68" s="176"/>
      <x:c r="I68" s="176"/>
      <x:c r="J68" s="176"/>
      <x:c r="K68" s="176"/>
      <x:c r="L68" s="176"/>
      <x:c r="M68" s="176"/>
      <x:c r="N68" s="176"/>
      <x:c r="O68" s="176"/>
      <x:c r="P68" s="176"/>
      <x:c r="Q68" s="176"/>
      <x:c r="R68" s="176"/>
      <x:c r="S68" s="176"/>
      <x:c r="T68" s="176"/>
    </x:row>
    <x:row r="69">
      <x:c r="A69" s="176"/>
      <x:c r="B69" s="176"/>
      <x:c r="C69" s="176"/>
      <x:c r="D69" s="176"/>
      <x:c r="E69" s="176"/>
      <x:c r="F69" s="176"/>
      <x:c r="G69" s="176"/>
      <x:c r="H69" s="176"/>
      <x:c r="I69" s="176"/>
      <x:c r="J69" s="176"/>
      <x:c r="K69" s="176"/>
      <x:c r="L69" s="176"/>
      <x:c r="M69" s="176"/>
      <x:c r="N69" s="176"/>
      <x:c r="O69" s="176"/>
      <x:c r="P69" s="176"/>
      <x:c r="Q69" s="176"/>
      <x:c r="R69" s="176"/>
      <x:c r="S69" s="176"/>
      <x:c r="T69" s="176"/>
    </x:row>
    <x:row r="70">
      <x:c r="A70" s="176"/>
      <x:c r="B70" s="176"/>
      <x:c r="C70" s="176"/>
      <x:c r="D70" s="176"/>
      <x:c r="E70" s="176"/>
      <x:c r="F70" s="176"/>
      <x:c r="G70" s="176"/>
      <x:c r="H70" s="176"/>
      <x:c r="I70" s="176"/>
      <x:c r="J70" s="176"/>
      <x:c r="K70" s="176"/>
      <x:c r="L70" s="176"/>
      <x:c r="M70" s="176"/>
      <x:c r="N70" s="176"/>
      <x:c r="O70" s="176"/>
      <x:c r="P70" s="176"/>
      <x:c r="Q70" s="176"/>
      <x:c r="R70" s="176"/>
      <x:c r="S70" s="176"/>
      <x:c r="T70" s="176"/>
    </x:row>
    <x:row r="71">
      <x:c r="A71" s="176"/>
      <x:c r="B71" s="176"/>
      <x:c r="C71" s="176"/>
      <x:c r="D71" s="176"/>
      <x:c r="E71" s="176"/>
      <x:c r="F71" s="176"/>
      <x:c r="G71" s="176"/>
      <x:c r="H71" s="176"/>
      <x:c r="I71" s="176"/>
      <x:c r="J71" s="176"/>
      <x:c r="K71" s="176"/>
      <x:c r="L71" s="176"/>
      <x:c r="M71" s="176"/>
      <x:c r="N71" s="176"/>
      <x:c r="O71" s="176"/>
      <x:c r="P71" s="176"/>
      <x:c r="Q71" s="176"/>
      <x:c r="R71" s="176"/>
      <x:c r="S71" s="176"/>
      <x:c r="T71" s="176"/>
    </x:row>
    <x:row r="72">
      <x:c r="A72" s="176"/>
      <x:c r="B72" s="176"/>
      <x:c r="C72" s="176"/>
      <x:c r="D72" s="176"/>
      <x:c r="E72" s="176"/>
      <x:c r="F72" s="176"/>
      <x:c r="G72" s="176"/>
      <x:c r="H72" s="176"/>
      <x:c r="I72" s="176"/>
      <x:c r="J72" s="176"/>
      <x:c r="K72" s="176"/>
      <x:c r="L72" s="176"/>
      <x:c r="M72" s="176"/>
      <x:c r="N72" s="176"/>
      <x:c r="O72" s="176"/>
      <x:c r="P72" s="176"/>
      <x:c r="Q72" s="176"/>
      <x:c r="R72" s="176"/>
      <x:c r="S72" s="176"/>
      <x:c r="T72" s="176"/>
    </x:row>
    <x:row r="73">
      <x:c r="A73" s="176"/>
      <x:c r="B73" s="176"/>
      <x:c r="C73" s="176"/>
      <x:c r="D73" s="176"/>
      <x:c r="E73" s="176"/>
      <x:c r="F73" s="176"/>
      <x:c r="G73" s="176"/>
      <x:c r="H73" s="176"/>
      <x:c r="I73" s="176"/>
      <x:c r="J73" s="176"/>
      <x:c r="K73" s="176"/>
      <x:c r="L73" s="176"/>
      <x:c r="M73" s="176"/>
      <x:c r="N73" s="176"/>
      <x:c r="O73" s="176"/>
      <x:c r="P73" s="176"/>
      <x:c r="Q73" s="176"/>
      <x:c r="R73" s="176"/>
      <x:c r="S73" s="176"/>
      <x:c r="T73" s="176"/>
    </x:row>
    <x:row r="74">
      <x:c r="A74" s="176"/>
      <x:c r="B74" s="176"/>
      <x:c r="C74" s="176"/>
      <x:c r="D74" s="176"/>
      <x:c r="E74" s="176"/>
      <x:c r="F74" s="176"/>
      <x:c r="G74" s="176"/>
      <x:c r="H74" s="176"/>
      <x:c r="I74" s="176"/>
      <x:c r="J74" s="176"/>
      <x:c r="K74" s="176"/>
      <x:c r="L74" s="176"/>
      <x:c r="M74" s="176"/>
      <x:c r="N74" s="176"/>
      <x:c r="O74" s="176"/>
      <x:c r="P74" s="176"/>
      <x:c r="Q74" s="176"/>
      <x:c r="R74" s="176"/>
      <x:c r="S74" s="176"/>
      <x:c r="T74" s="176"/>
    </x:row>
    <x:row r="75">
      <x:c r="A75" s="176"/>
      <x:c r="B75" s="176"/>
      <x:c r="C75" s="176"/>
      <x:c r="D75" s="176"/>
      <x:c r="E75" s="176"/>
      <x:c r="F75" s="176"/>
      <x:c r="G75" s="176"/>
      <x:c r="H75" s="176"/>
      <x:c r="I75" s="176"/>
      <x:c r="J75" s="176"/>
      <x:c r="K75" s="176"/>
      <x:c r="L75" s="176"/>
      <x:c r="M75" s="176"/>
      <x:c r="N75" s="176"/>
      <x:c r="O75" s="176"/>
      <x:c r="P75" s="176"/>
      <x:c r="Q75" s="176"/>
      <x:c r="R75" s="176"/>
      <x:c r="S75" s="176"/>
      <x:c r="T75" s="176"/>
    </x:row>
    <x:row r="76">
      <x:c r="A76" s="176"/>
      <x:c r="B76" s="176"/>
      <x:c r="C76" s="176"/>
      <x:c r="D76" s="176"/>
      <x:c r="E76" s="176"/>
      <x:c r="F76" s="176"/>
      <x:c r="G76" s="176"/>
      <x:c r="H76" s="176"/>
      <x:c r="I76" s="176"/>
      <x:c r="J76" s="176"/>
      <x:c r="K76" s="176"/>
      <x:c r="L76" s="176"/>
      <x:c r="M76" s="176"/>
      <x:c r="N76" s="176"/>
      <x:c r="O76" s="176"/>
      <x:c r="P76" s="176"/>
      <x:c r="Q76" s="176"/>
      <x:c r="R76" s="176"/>
      <x:c r="S76" s="176"/>
      <x:c r="T76" s="176"/>
    </x:row>
    <x:row r="77">
      <x:c r="A77" s="176"/>
      <x:c r="B77" s="176"/>
      <x:c r="C77" s="176"/>
      <x:c r="D77" s="176"/>
      <x:c r="E77" s="176"/>
      <x:c r="F77" s="176"/>
      <x:c r="G77" s="176"/>
      <x:c r="H77" s="176"/>
      <x:c r="I77" s="176"/>
      <x:c r="J77" s="176"/>
      <x:c r="K77" s="176"/>
      <x:c r="L77" s="176"/>
      <x:c r="M77" s="176"/>
      <x:c r="N77" s="176"/>
      <x:c r="O77" s="176"/>
      <x:c r="P77" s="176"/>
      <x:c r="Q77" s="176"/>
      <x:c r="R77" s="176"/>
      <x:c r="S77" s="176"/>
      <x:c r="T77" s="176"/>
    </x:row>
    <x:row r="78">
      <x:c r="A78" s="176"/>
      <x:c r="B78" s="176"/>
      <x:c r="C78" s="176"/>
      <x:c r="D78" s="176"/>
      <x:c r="E78" s="176"/>
      <x:c r="F78" s="176"/>
      <x:c r="G78" s="176"/>
      <x:c r="H78" s="176"/>
      <x:c r="I78" s="176"/>
      <x:c r="J78" s="176"/>
      <x:c r="K78" s="176"/>
      <x:c r="L78" s="176"/>
      <x:c r="M78" s="176"/>
      <x:c r="N78" s="176"/>
      <x:c r="O78" s="176"/>
      <x:c r="P78" s="176"/>
      <x:c r="Q78" s="176"/>
      <x:c r="R78" s="176"/>
      <x:c r="S78" s="176"/>
      <x:c r="T78" s="176"/>
    </x:row>
    <x:row r="79">
      <x:c r="A79" s="176"/>
      <x:c r="B79" s="176"/>
      <x:c r="C79" s="176"/>
      <x:c r="D79" s="176"/>
      <x:c r="E79" s="176"/>
      <x:c r="F79" s="176"/>
      <x:c r="G79" s="176"/>
      <x:c r="H79" s="176"/>
      <x:c r="I79" s="176"/>
      <x:c r="J79" s="176"/>
      <x:c r="K79" s="176"/>
      <x:c r="L79" s="176"/>
      <x:c r="M79" s="176"/>
      <x:c r="N79" s="176"/>
      <x:c r="O79" s="176"/>
      <x:c r="P79" s="176"/>
      <x:c r="Q79" s="176"/>
      <x:c r="R79" s="176"/>
      <x:c r="S79" s="176"/>
      <x:c r="T79" s="176"/>
    </x:row>
    <x:row r="80">
      <x:c r="A80" s="176"/>
      <x:c r="B80" s="176"/>
      <x:c r="C80" s="176"/>
      <x:c r="D80" s="176"/>
      <x:c r="E80" s="176"/>
      <x:c r="F80" s="176"/>
      <x:c r="G80" s="176"/>
      <x:c r="H80" s="176"/>
      <x:c r="I80" s="176"/>
      <x:c r="J80" s="176"/>
      <x:c r="K80" s="176"/>
      <x:c r="L80" s="176"/>
      <x:c r="M80" s="176"/>
      <x:c r="N80" s="176"/>
      <x:c r="O80" s="176"/>
      <x:c r="P80" s="176"/>
      <x:c r="Q80" s="176"/>
      <x:c r="R80" s="176"/>
      <x:c r="S80" s="176"/>
      <x:c r="T80" s="176"/>
    </x:row>
  </x:sheetData>
  <x:mergeCells>
    <x:mergeCell ref="A1:B1"/>
    <x:mergeCell ref="C1:H1"/>
    <x:mergeCell ref="Q1:T1"/>
    <x:mergeCell ref="A2:B3"/>
    <x:mergeCell ref="C2:D3"/>
    <x:mergeCell ref="E2:G3"/>
    <x:mergeCell ref="H2:J3"/>
    <x:mergeCell ref="K2:L3"/>
    <x:mergeCell ref="M2:O3"/>
    <x:mergeCell ref="P2:Q3"/>
    <x:mergeCell ref="R2:T3"/>
    <x:mergeCell ref="A5:P5"/>
    <x:mergeCell ref="A6:P8"/>
    <x:mergeCell ref="Q5:T8"/>
    <x:mergeCell ref="A9:P10"/>
    <x:mergeCell ref="Q9:T10"/>
    <x:mergeCell ref="A12:T12"/>
    <x:mergeCell ref="A23:H27"/>
  </x:mergeCells>
  <x:pageMargins left="0.7" right="0.7" top="0.75" bottom="0.75" header="0.3" footer="0.3"/>
</x:worksheet>
</file>

<file path=xl/worksheets/sheet3.xml><?xml version="1.0" encoding="utf-8"?>
<x:worksheet xmlns:x="http://schemas.openxmlformats.org/spreadsheetml/2006/main">
  <x:sheetViews>
    <x:sheetView rightToLeft="1" showGridLines="0" workbookViewId="0"/>
  </x:sheetViews>
  <x:sheetFormatPr defaultRowHeight="15"/>
  <x:cols>
    <x:col min="1" max="1" width="13" hidden="0" customWidth="1"/>
    <x:col min="2" max="2" width="13"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4" hidden="0" customWidth="1"/>
    <x:col min="10" max="10" width="14" hidden="0" customWidth="1"/>
    <x:col min="11" max="11" width="14" hidden="0" customWidth="1"/>
    <x:col min="12" max="12" width="14"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s>
  <x:sheetData>
    <x:row r="1" ht="21" customHeight="1">
      <x:c r="A1" s="8" t="str">
        <x:v>LSTBooks</x:v>
      </x:c>
      <x:c r="B1" s="8" t="str">
        <x:v>LSTBooks</x:v>
      </x:c>
      <x:c r="C1" s="10" t="str">
        <x:v>القوى العاملة  /  إعداد الرواتب</x:v>
      </x:c>
      <x:c r="D1" s="10" t="str">
        <x:v>القوى العاملة  /  إعداد الرواتب</x:v>
      </x:c>
      <x:c r="E1" s="10" t="str">
        <x:v>القوى العاملة  /  إعداد الرواتب</x:v>
      </x:c>
      <x:c r="F1" s="10" t="str">
        <x:v>القوى العاملة  /  إعداد الرواتب</x:v>
      </x:c>
      <x:c r="G1" s="10" t="str">
        <x:v>القوى العاملة  /  إعداد الرواتب</x:v>
      </x:c>
      <x:c r="H1" s="10" t="str">
        <x:v>القوى العاملة  /  إعداد الرواتب</x:v>
      </x:c>
      <x:c r="I1" s="6"/>
      <x:c r="J1" s="6"/>
      <x:c r="K1" s="6"/>
      <x:c r="L1" s="6"/>
      <x:c r="M1" s="6"/>
      <x:c r="N1" s="6"/>
      <x:c r="O1" s="6"/>
      <x:c r="P1" s="6"/>
      <x:c r="Q1" s="11" t="str">
        <x:v>LSTB-PRODUCT-017  •  v1.0.0  •  AR</x:v>
      </x:c>
      <x:c r="R1" s="11" t="str">
        <x:v>LSTB-PRODUCT-017  •  v1.0.0  •  AR</x:v>
      </x:c>
      <x:c r="S1" s="11" t="str">
        <x:v>LSTB-PRODUCT-017  •  v1.0.0  •  AR</x:v>
      </x:c>
      <x:c r="T1" s="11" t="str">
        <x:v>LSTB-PRODUCT-017  •  v1.0.0  •  AR</x:v>
      </x:c>
    </x:row>
    <x:row r="2" ht="29" customHeight="1">
      <x:c r="A2" s="12" t="str">
        <x:v>⌂  الرئيسية</x:v>
      </x:c>
      <x:c r="B2" s="12" t="str">
        <x:v>⌂  الرئيسية</x:v>
      </x:c>
      <x:c r="C2" s="12" t="str">
        <x:v>⚙  الإعداد</x:v>
      </x:c>
      <x:c r="D2" s="12" t="str">
        <x:v>⚙  الإعداد</x:v>
      </x:c>
      <x:c r="E2" s="14" t="str">
        <x:v>●  الموظفون</x:v>
      </x:c>
      <x:c r="F2" s="14" t="str">
        <x:v>●  الموظفون</x:v>
      </x:c>
      <x:c r="G2" s="14" t="str">
        <x:v>●  الموظفون</x:v>
      </x:c>
      <x:c r="H2" s="12" t="str">
        <x:v>▤  مسير الرواتب</x:v>
      </x:c>
      <x:c r="I2" s="12" t="str">
        <x:v>▤  مسير الرواتب</x:v>
      </x:c>
      <x:c r="J2" s="12" t="str">
        <x:v>▤  مسير الرواتب</x:v>
      </x:c>
      <x:c r="K2" s="12" t="str">
        <x:v>＋  التعديلات</x:v>
      </x:c>
      <x:c r="L2" s="12" t="str">
        <x:v>＋  التعديلات</x:v>
      </x:c>
      <x:c r="M2" s="12" t="str">
        <x:v>▣  بيان الراتب</x:v>
      </x:c>
      <x:c r="N2" s="12" t="str">
        <x:v>▣  بيان الراتب</x:v>
      </x:c>
      <x:c r="O2" s="12" t="str">
        <x:v>▣  بيان الراتب</x:v>
      </x:c>
      <x:c r="P2" s="12" t="str">
        <x:v>▲  الاستثناءات</x:v>
      </x:c>
      <x:c r="Q2" s="12" t="str">
        <x:v>▲  الاستثناءات</x:v>
      </x:c>
      <x:c r="R2" s="12" t="str">
        <x:v>▥  لوحة المعلومات</x:v>
      </x:c>
      <x:c r="S2" s="12" t="str">
        <x:v>▥  لوحة المعلومات</x:v>
      </x:c>
      <x:c r="T2" s="12" t="str">
        <x:v>▥  لوحة المعلومات</x:v>
      </x:c>
    </x:row>
    <x:row r="3" ht="29" customHeight="1">
      <x:c r="A3" s="12" t="str">
        <x:v>⌂  الرئيسية</x:v>
      </x:c>
      <x:c r="B3" s="12" t="str">
        <x:v>⌂  الرئيسية</x:v>
      </x:c>
      <x:c r="C3" s="12" t="str">
        <x:v>⚙  الإعداد</x:v>
      </x:c>
      <x:c r="D3" s="12" t="str">
        <x:v>⚙  الإعداد</x:v>
      </x:c>
      <x:c r="E3" s="15" t="str">
        <x:v>●  الموظفون</x:v>
      </x:c>
      <x:c r="F3" s="15" t="str">
        <x:v>●  الموظفون</x:v>
      </x:c>
      <x:c r="G3" s="15" t="str">
        <x:v>●  الموظفون</x:v>
      </x:c>
      <x:c r="H3" s="12" t="str">
        <x:v>▤  مسير الرواتب</x:v>
      </x:c>
      <x:c r="I3" s="12" t="str">
        <x:v>▤  مسير الرواتب</x:v>
      </x:c>
      <x:c r="J3" s="12" t="str">
        <x:v>▤  مسير الرواتب</x:v>
      </x:c>
      <x:c r="K3" s="12" t="str">
        <x:v>＋  التعديلات</x:v>
      </x:c>
      <x:c r="L3" s="12" t="str">
        <x:v>＋  التعديلات</x:v>
      </x:c>
      <x:c r="M3" s="12" t="str">
        <x:v>▣  بيان الراتب</x:v>
      </x:c>
      <x:c r="N3" s="12" t="str">
        <x:v>▣  بيان الراتب</x:v>
      </x:c>
      <x:c r="O3" s="12" t="str">
        <x:v>▣  بيان الراتب</x:v>
      </x:c>
      <x:c r="P3" s="12" t="str">
        <x:v>▲  الاستثناءات</x:v>
      </x:c>
      <x:c r="Q3" s="12" t="str">
        <x:v>▲  الاستثناءات</x:v>
      </x:c>
      <x:c r="R3" s="12" t="str">
        <x:v>▥  لوحة المعلومات</x:v>
      </x:c>
      <x:c r="S3" s="12" t="str">
        <x:v>▥  لوحة المعلومات</x:v>
      </x:c>
      <x:c r="T3" s="12" t="str">
        <x:v>▥  لوحة المعلومات</x:v>
      </x:c>
    </x:row>
    <x:row r="4" ht="15" customHeight="1">
      <x:c r="A4" s="176"/>
      <x:c r="B4" s="176"/>
      <x:c r="C4" s="176"/>
      <x:c r="D4" s="176"/>
      <x:c r="E4" s="176"/>
      <x:c r="F4" s="176"/>
      <x:c r="G4" s="176"/>
      <x:c r="H4" s="176"/>
      <x:c r="I4" s="176"/>
      <x:c r="J4" s="176"/>
      <x:c r="K4" s="176"/>
      <x:c r="L4" s="176"/>
      <x:c r="M4" s="176"/>
      <x:c r="N4" s="176"/>
      <x:c r="O4" s="176"/>
      <x:c r="P4" s="176"/>
      <x:c r="Q4" s="176"/>
      <x:c r="R4" s="176"/>
      <x:c r="S4" s="176"/>
      <x:c r="T4" s="176"/>
    </x:row>
    <x:row r="5" ht="22" customHeight="1">
      <x:c r="A5" s="180" t="str">
        <x:v>بيانات الرواتب الأساسية</x:v>
      </x:c>
      <x:c r="B5" s="19" t="str">
        <x:v>بيانات الرواتب الأساسية</x:v>
      </x:c>
      <x:c r="C5" s="19" t="str">
        <x:v>بيانات الرواتب الأساسية</x:v>
      </x:c>
      <x:c r="D5" s="19" t="str">
        <x:v>بيانات الرواتب الأساسية</x:v>
      </x:c>
      <x:c r="E5" s="19" t="str">
        <x:v>بيانات الرواتب الأساسية</x:v>
      </x:c>
      <x:c r="F5" s="19" t="str">
        <x:v>بيانات الرواتب الأساسية</x:v>
      </x:c>
      <x:c r="G5" s="19" t="str">
        <x:v>بيانات الرواتب الأساسية</x:v>
      </x:c>
      <x:c r="H5" s="19" t="str">
        <x:v>بيانات الرواتب الأساسية</x:v>
      </x:c>
      <x:c r="I5" s="19" t="str">
        <x:v>بيانات الرواتب الأساسية</x:v>
      </x:c>
      <x:c r="J5" s="19" t="str">
        <x:v>بيانات الرواتب الأساسية</x:v>
      </x:c>
      <x:c r="K5" s="19" t="str">
        <x:v>بيانات الرواتب الأساسية</x:v>
      </x:c>
      <x:c r="L5" s="19" t="str">
        <x:v>بيانات الرواتب الأساسية</x:v>
      </x:c>
      <x:c r="M5" s="19" t="str">
        <x:v>بيانات الرواتب الأساسية</x:v>
      </x:c>
      <x:c r="N5" s="19" t="str">
        <x:v>بيانات الرواتب الأساسية</x:v>
      </x:c>
      <x:c r="O5" s="19" t="str">
        <x:v>بيانات الرواتب الأساسية</x:v>
      </x:c>
      <x:c r="P5" s="19" t="str">
        <x:v>بيانات الرواتب الأساسية</x:v>
      </x:c>
      <x:c r="Q5" s="28" t="str">
        <x:v>البيانات الأساسية</x:v>
      </x:c>
      <x:c r="R5" s="29" t="str">
        <x:v>البيانات الأساسية</x:v>
      </x:c>
      <x:c r="S5" s="29" t="str">
        <x:v>البيانات الأساسية</x:v>
      </x:c>
      <x:c r="T5" s="29" t="str">
        <x:v>البيانات الأساسية</x:v>
      </x:c>
    </x:row>
    <x:row r="6" ht="28" customHeight="1">
      <x:c r="A6" s="181" t="str">
        <x:v>ملفات رواتب الموظفين</x:v>
      </x:c>
      <x:c r="B6" s="22" t="str">
        <x:v>ملفات رواتب الموظفين</x:v>
      </x:c>
      <x:c r="C6" s="22" t="str">
        <x:v>ملفات رواتب الموظفين</x:v>
      </x:c>
      <x:c r="D6" s="22" t="str">
        <x:v>ملفات رواتب الموظفين</x:v>
      </x:c>
      <x:c r="E6" s="22" t="str">
        <x:v>ملفات رواتب الموظفين</x:v>
      </x:c>
      <x:c r="F6" s="22" t="str">
        <x:v>ملفات رواتب الموظفين</x:v>
      </x:c>
      <x:c r="G6" s="22" t="str">
        <x:v>ملفات رواتب الموظفين</x:v>
      </x:c>
      <x:c r="H6" s="22" t="str">
        <x:v>ملفات رواتب الموظفين</x:v>
      </x:c>
      <x:c r="I6" s="22" t="str">
        <x:v>ملفات رواتب الموظفين</x:v>
      </x:c>
      <x:c r="J6" s="22" t="str">
        <x:v>ملفات رواتب الموظفين</x:v>
      </x:c>
      <x:c r="K6" s="22" t="str">
        <x:v>ملفات رواتب الموظفين</x:v>
      </x:c>
      <x:c r="L6" s="22" t="str">
        <x:v>ملفات رواتب الموظفين</x:v>
      </x:c>
      <x:c r="M6" s="22" t="str">
        <x:v>ملفات رواتب الموظفين</x:v>
      </x:c>
      <x:c r="N6" s="22" t="str">
        <x:v>ملفات رواتب الموظفين</x:v>
      </x:c>
      <x:c r="O6" s="22" t="str">
        <x:v>ملفات رواتب الموظفين</x:v>
      </x:c>
      <x:c r="P6" s="22" t="str">
        <x:v>ملفات رواتب الموظفين</x:v>
      </x:c>
      <x:c r="Q6" s="28" t="str">
        <x:v>البيانات الأساسية</x:v>
      </x:c>
      <x:c r="R6" s="29" t="str">
        <x:v>البيانات الأساسية</x:v>
      </x:c>
      <x:c r="S6" s="29" t="str">
        <x:v>البيانات الأساسية</x:v>
      </x:c>
      <x:c r="T6" s="29" t="str">
        <x:v>البيانات الأساسية</x:v>
      </x:c>
    </x:row>
    <x:row r="7" ht="28" customHeight="1">
      <x:c r="A7" s="181" t="str">
        <x:v>ملفات رواتب الموظفين</x:v>
      </x:c>
      <x:c r="B7" s="22" t="str">
        <x:v>ملفات رواتب الموظفين</x:v>
      </x:c>
      <x:c r="C7" s="22" t="str">
        <x:v>ملفات رواتب الموظفين</x:v>
      </x:c>
      <x:c r="D7" s="22" t="str">
        <x:v>ملفات رواتب الموظفين</x:v>
      </x:c>
      <x:c r="E7" s="22" t="str">
        <x:v>ملفات رواتب الموظفين</x:v>
      </x:c>
      <x:c r="F7" s="22" t="str">
        <x:v>ملفات رواتب الموظفين</x:v>
      </x:c>
      <x:c r="G7" s="22" t="str">
        <x:v>ملفات رواتب الموظفين</x:v>
      </x:c>
      <x:c r="H7" s="22" t="str">
        <x:v>ملفات رواتب الموظفين</x:v>
      </x:c>
      <x:c r="I7" s="22" t="str">
        <x:v>ملفات رواتب الموظفين</x:v>
      </x:c>
      <x:c r="J7" s="22" t="str">
        <x:v>ملفات رواتب الموظفين</x:v>
      </x:c>
      <x:c r="K7" s="22" t="str">
        <x:v>ملفات رواتب الموظفين</x:v>
      </x:c>
      <x:c r="L7" s="22" t="str">
        <x:v>ملفات رواتب الموظفين</x:v>
      </x:c>
      <x:c r="M7" s="22" t="str">
        <x:v>ملفات رواتب الموظفين</x:v>
      </x:c>
      <x:c r="N7" s="22" t="str">
        <x:v>ملفات رواتب الموظفين</x:v>
      </x:c>
      <x:c r="O7" s="22" t="str">
        <x:v>ملفات رواتب الموظفين</x:v>
      </x:c>
      <x:c r="P7" s="22" t="str">
        <x:v>ملفات رواتب الموظفين</x:v>
      </x:c>
      <x:c r="Q7" s="28" t="str">
        <x:v>البيانات الأساسية</x:v>
      </x:c>
      <x:c r="R7" s="29" t="str">
        <x:v>البيانات الأساسية</x:v>
      </x:c>
      <x:c r="S7" s="29" t="str">
        <x:v>البيانات الأساسية</x:v>
      </x:c>
      <x:c r="T7" s="29" t="str">
        <x:v>البيانات الأساسية</x:v>
      </x:c>
    </x:row>
    <x:row r="8" ht="28" customHeight="1">
      <x:c r="A8" s="181" t="str">
        <x:v>ملفات رواتب الموظفين</x:v>
      </x:c>
      <x:c r="B8" s="22" t="str">
        <x:v>ملفات رواتب الموظفين</x:v>
      </x:c>
      <x:c r="C8" s="22" t="str">
        <x:v>ملفات رواتب الموظفين</x:v>
      </x:c>
      <x:c r="D8" s="22" t="str">
        <x:v>ملفات رواتب الموظفين</x:v>
      </x:c>
      <x:c r="E8" s="22" t="str">
        <x:v>ملفات رواتب الموظفين</x:v>
      </x:c>
      <x:c r="F8" s="22" t="str">
        <x:v>ملفات رواتب الموظفين</x:v>
      </x:c>
      <x:c r="G8" s="22" t="str">
        <x:v>ملفات رواتب الموظفين</x:v>
      </x:c>
      <x:c r="H8" s="22" t="str">
        <x:v>ملفات رواتب الموظفين</x:v>
      </x:c>
      <x:c r="I8" s="22" t="str">
        <x:v>ملفات رواتب الموظفين</x:v>
      </x:c>
      <x:c r="J8" s="22" t="str">
        <x:v>ملفات رواتب الموظفين</x:v>
      </x:c>
      <x:c r="K8" s="22" t="str">
        <x:v>ملفات رواتب الموظفين</x:v>
      </x:c>
      <x:c r="L8" s="22" t="str">
        <x:v>ملفات رواتب الموظفين</x:v>
      </x:c>
      <x:c r="M8" s="22" t="str">
        <x:v>ملفات رواتب الموظفين</x:v>
      </x:c>
      <x:c r="N8" s="22" t="str">
        <x:v>ملفات رواتب الموظفين</x:v>
      </x:c>
      <x:c r="O8" s="22" t="str">
        <x:v>ملفات رواتب الموظفين</x:v>
      </x:c>
      <x:c r="P8" s="22" t="str">
        <x:v>ملفات رواتب الموظفين</x:v>
      </x:c>
      <x:c r="Q8" s="28" t="str">
        <x:v>البيانات الأساسية</x:v>
      </x:c>
      <x:c r="R8" s="29" t="str">
        <x:v>البيانات الأساسية</x:v>
      </x:c>
      <x:c r="S8" s="29" t="str">
        <x:v>البيانات الأساسية</x:v>
      </x:c>
      <x:c r="T8" s="29" t="str">
        <x:v>البيانات الأساسية</x:v>
      </x:c>
    </x:row>
    <x:row r="9" ht="22" customHeight="1">
      <x:c r="A9" s="33" t="str">
        <x:v>حافظ على أساس الأجر والمعدلات والمراجع البنكية ومبالغ الرواتب المتكررة.</x:v>
      </x:c>
      <x:c r="B9" s="33" t="str">
        <x:v>حافظ على أساس الأجر والمعدلات والمراجع البنكية ومبالغ الرواتب المتكررة.</x:v>
      </x:c>
      <x:c r="C9" s="33" t="str">
        <x:v>حافظ على أساس الأجر والمعدلات والمراجع البنكية ومبالغ الرواتب المتكررة.</x:v>
      </x:c>
      <x:c r="D9" s="33" t="str">
        <x:v>حافظ على أساس الأجر والمعدلات والمراجع البنكية ومبالغ الرواتب المتكررة.</x:v>
      </x:c>
      <x:c r="E9" s="33" t="str">
        <x:v>حافظ على أساس الأجر والمعدلات والمراجع البنكية ومبالغ الرواتب المتكررة.</x:v>
      </x:c>
      <x:c r="F9" s="33" t="str">
        <x:v>حافظ على أساس الأجر والمعدلات والمراجع البنكية ومبالغ الرواتب المتكررة.</x:v>
      </x:c>
      <x:c r="G9" s="33" t="str">
        <x:v>حافظ على أساس الأجر والمعدلات والمراجع البنكية ومبالغ الرواتب المتكررة.</x:v>
      </x:c>
      <x:c r="H9" s="33" t="str">
        <x:v>حافظ على أساس الأجر والمعدلات والمراجع البنكية ومبالغ الرواتب المتكررة.</x:v>
      </x:c>
      <x:c r="I9" s="33" t="str">
        <x:v>حافظ على أساس الأجر والمعدلات والمراجع البنكية ومبالغ الرواتب المتكررة.</x:v>
      </x:c>
      <x:c r="J9" s="33" t="str">
        <x:v>حافظ على أساس الأجر والمعدلات والمراجع البنكية ومبالغ الرواتب المتكررة.</x:v>
      </x:c>
      <x:c r="K9" s="33" t="str">
        <x:v>حافظ على أساس الأجر والمعدلات والمراجع البنكية ومبالغ الرواتب المتكررة.</x:v>
      </x:c>
      <x:c r="L9" s="33" t="str">
        <x:v>حافظ على أساس الأجر والمعدلات والمراجع البنكية ومبالغ الرواتب المتكررة.</x:v>
      </x:c>
      <x:c r="M9" s="33" t="str">
        <x:v>حافظ على أساس الأجر والمعدلات والمراجع البنكية ومبالغ الرواتب المتكررة.</x:v>
      </x:c>
      <x:c r="N9" s="33" t="str">
        <x:v>حافظ على أساس الأجر والمعدلات والمراجع البنكية ومبالغ الرواتب المتكررة.</x:v>
      </x:c>
      <x:c r="O9" s="33" t="str">
        <x:v>حافظ على أساس الأجر والمعدلات والمراجع البنكية ومبالغ الرواتب المتكررة.</x:v>
      </x:c>
      <x:c r="P9" s="33" t="str">
        <x:v>حافظ على أساس الأجر والمعدلات والمراجع البنكية ومبالغ الرواتب المتكررة.</x:v>
      </x:c>
      <x:c r="Q9" s="37" t="str">
        <x:v>Excel 2021 لسطح المكتب  •  XLSX بلا وحدات ماكرو
مدفوع بالمعادلات  •  بيانات نموذجية افتراضية</x:v>
      </x:c>
      <x:c r="R9" s="37" t="str">
        <x:v>Excel 2021 لسطح المكتب  •  XLSX بلا وحدات ماكرو
مدفوع بالمعادلات  •  بيانات نموذجية افتراضية</x:v>
      </x:c>
      <x:c r="S9" s="37" t="str">
        <x:v>Excel 2021 لسطح المكتب  •  XLSX بلا وحدات ماكرو
مدفوع بالمعادلات  •  بيانات نموذجية افتراضية</x:v>
      </x:c>
      <x:c r="T9" s="37" t="str">
        <x:v>Excel 2021 لسطح المكتب  •  XLSX بلا وحدات ماكرو
مدفوع بالمعادلات  •  بيانات نموذجية افتراضية</x:v>
      </x:c>
    </x:row>
    <x:row r="10" ht="22" customHeight="1">
      <x:c r="A10" s="33" t="str">
        <x:v>حافظ على أساس الأجر والمعدلات والمراجع البنكية ومبالغ الرواتب المتكررة.</x:v>
      </x:c>
      <x:c r="B10" s="33" t="str">
        <x:v>حافظ على أساس الأجر والمعدلات والمراجع البنكية ومبالغ الرواتب المتكررة.</x:v>
      </x:c>
      <x:c r="C10" s="33" t="str">
        <x:v>حافظ على أساس الأجر والمعدلات والمراجع البنكية ومبالغ الرواتب المتكررة.</x:v>
      </x:c>
      <x:c r="D10" s="33" t="str">
        <x:v>حافظ على أساس الأجر والمعدلات والمراجع البنكية ومبالغ الرواتب المتكررة.</x:v>
      </x:c>
      <x:c r="E10" s="33" t="str">
        <x:v>حافظ على أساس الأجر والمعدلات والمراجع البنكية ومبالغ الرواتب المتكررة.</x:v>
      </x:c>
      <x:c r="F10" s="33" t="str">
        <x:v>حافظ على أساس الأجر والمعدلات والمراجع البنكية ومبالغ الرواتب المتكررة.</x:v>
      </x:c>
      <x:c r="G10" s="33" t="str">
        <x:v>حافظ على أساس الأجر والمعدلات والمراجع البنكية ومبالغ الرواتب المتكررة.</x:v>
      </x:c>
      <x:c r="H10" s="33" t="str">
        <x:v>حافظ على أساس الأجر والمعدلات والمراجع البنكية ومبالغ الرواتب المتكررة.</x:v>
      </x:c>
      <x:c r="I10" s="33" t="str">
        <x:v>حافظ على أساس الأجر والمعدلات والمراجع البنكية ومبالغ الرواتب المتكررة.</x:v>
      </x:c>
      <x:c r="J10" s="33" t="str">
        <x:v>حافظ على أساس الأجر والمعدلات والمراجع البنكية ومبالغ الرواتب المتكررة.</x:v>
      </x:c>
      <x:c r="K10" s="33" t="str">
        <x:v>حافظ على أساس الأجر والمعدلات والمراجع البنكية ومبالغ الرواتب المتكررة.</x:v>
      </x:c>
      <x:c r="L10" s="33" t="str">
        <x:v>حافظ على أساس الأجر والمعدلات والمراجع البنكية ومبالغ الرواتب المتكررة.</x:v>
      </x:c>
      <x:c r="M10" s="33" t="str">
        <x:v>حافظ على أساس الأجر والمعدلات والمراجع البنكية ومبالغ الرواتب المتكررة.</x:v>
      </x:c>
      <x:c r="N10" s="33" t="str">
        <x:v>حافظ على أساس الأجر والمعدلات والمراجع البنكية ومبالغ الرواتب المتكررة.</x:v>
      </x:c>
      <x:c r="O10" s="33" t="str">
        <x:v>حافظ على أساس الأجر والمعدلات والمراجع البنكية ومبالغ الرواتب المتكررة.</x:v>
      </x:c>
      <x:c r="P10" s="33" t="str">
        <x:v>حافظ على أساس الأجر والمعدلات والمراجع البنكية ومبالغ الرواتب المتكررة.</x:v>
      </x:c>
      <x:c r="Q10" s="37" t="str">
        <x:v>Excel 2021 لسطح المكتب  •  XLSX بلا وحدات ماكرو
مدفوع بالمعادلات  •  بيانات نموذجية افتراضية</x:v>
      </x:c>
      <x:c r="R10" s="37" t="str">
        <x:v>Excel 2021 لسطح المكتب  •  XLSX بلا وحدات ماكرو
مدفوع بالمعادلات  •  بيانات نموذجية افتراضية</x:v>
      </x:c>
      <x:c r="S10" s="37" t="str">
        <x:v>Excel 2021 لسطح المكتب  •  XLSX بلا وحدات ماكرو
مدفوع بالمعادلات  •  بيانات نموذجية افتراضية</x:v>
      </x:c>
      <x:c r="T10" s="37" t="str">
        <x:v>Excel 2021 لسطح المكتب  •  XLSX بلا وحدات ماكرو
مدفوع بالمعادلات  •  بيانات نموذجية افتراضية</x:v>
      </x:c>
    </x:row>
    <x:row r="11">
      <x:c r="A11" s="176"/>
      <x:c r="B11" s="176"/>
      <x:c r="C11" s="176"/>
      <x:c r="D11" s="176"/>
      <x:c r="E11" s="176"/>
      <x:c r="F11" s="176"/>
      <x:c r="G11" s="176"/>
      <x:c r="H11" s="176"/>
      <x:c r="I11" s="176"/>
      <x:c r="J11" s="176"/>
      <x:c r="K11" s="176"/>
      <x:c r="L11" s="176"/>
      <x:c r="M11" s="176"/>
      <x:c r="N11" s="176"/>
      <x:c r="O11" s="176"/>
      <x:c r="P11" s="176"/>
      <x:c r="Q11" s="176"/>
      <x:c r="R11" s="176"/>
      <x:c r="S11" s="176"/>
      <x:c r="T11" s="176"/>
    </x:row>
    <x:row r="12" ht="24" customHeight="1">
      <x:c r="A12" s="39" t="str">
        <x:v>سجل رواتب الموظفين  •  الخلايا الزرقاء للإدخال</x:v>
      </x:c>
      <x:c r="B12" s="39" t="str">
        <x:v>سجل رواتب الموظفين  •  الخلايا الزرقاء للإدخال</x:v>
      </x:c>
      <x:c r="C12" s="39" t="str">
        <x:v>سجل رواتب الموظفين  •  الخلايا الزرقاء للإدخال</x:v>
      </x:c>
      <x:c r="D12" s="39" t="str">
        <x:v>سجل رواتب الموظفين  •  الخلايا الزرقاء للإدخال</x:v>
      </x:c>
      <x:c r="E12" s="39" t="str">
        <x:v>سجل رواتب الموظفين  •  الخلايا الزرقاء للإدخال</x:v>
      </x:c>
      <x:c r="F12" s="39" t="str">
        <x:v>سجل رواتب الموظفين  •  الخلايا الزرقاء للإدخال</x:v>
      </x:c>
      <x:c r="G12" s="39" t="str">
        <x:v>سجل رواتب الموظفين  •  الخلايا الزرقاء للإدخال</x:v>
      </x:c>
      <x:c r="H12" s="39" t="str">
        <x:v>سجل رواتب الموظفين  •  الخلايا الزرقاء للإدخال</x:v>
      </x:c>
      <x:c r="I12" s="39" t="str">
        <x:v>سجل رواتب الموظفين  •  الخلايا الزرقاء للإدخال</x:v>
      </x:c>
      <x:c r="J12" s="39" t="str">
        <x:v>سجل رواتب الموظفين  •  الخلايا الزرقاء للإدخال</x:v>
      </x:c>
      <x:c r="K12" s="39" t="str">
        <x:v>سجل رواتب الموظفين  •  الخلايا الزرقاء للإدخال</x:v>
      </x:c>
      <x:c r="L12" s="39" t="str">
        <x:v>سجل رواتب الموظفين  •  الخلايا الزرقاء للإدخال</x:v>
      </x:c>
      <x:c r="M12" s="39" t="str">
        <x:v>سجل رواتب الموظفين  •  الخلايا الزرقاء للإدخال</x:v>
      </x:c>
      <x:c r="N12" s="39" t="str">
        <x:v>سجل رواتب الموظفين  •  الخلايا الزرقاء للإدخال</x:v>
      </x:c>
      <x:c r="O12" s="39" t="str">
        <x:v>سجل رواتب الموظفين  •  الخلايا الزرقاء للإدخال</x:v>
      </x:c>
      <x:c r="P12" s="39" t="str">
        <x:v>سجل رواتب الموظفين  •  الخلايا الزرقاء للإدخال</x:v>
      </x:c>
      <x:c r="Q12" s="39" t="str">
        <x:v>سجل رواتب الموظفين  •  الخلايا الزرقاء للإدخال</x:v>
      </x:c>
      <x:c r="R12" s="39" t="str">
        <x:v>سجل رواتب الموظفين  •  الخلايا الزرقاء للإدخال</x:v>
      </x:c>
      <x:c r="S12" s="39" t="str">
        <x:v>سجل رواتب الموظفين  •  الخلايا الزرقاء للإدخال</x:v>
      </x:c>
      <x:c r="T12" s="39" t="str">
        <x:v>سجل رواتب الموظفين  •  الخلايا الزرقاء للإدخال</x:v>
      </x:c>
    </x:row>
    <x:row r="13">
      <x:c r="A13" s="66" t="str">
        <x:v>معرف الموظف</x:v>
      </x:c>
      <x:c r="B13" s="66" t="str">
        <x:v>اسم الموظف</x:v>
      </x:c>
      <x:c r="C13" s="66" t="str">
        <x:v>القسم</x:v>
      </x:c>
      <x:c r="D13" s="66" t="str">
        <x:v>الحالة</x:v>
      </x:c>
      <x:c r="E13" s="66" t="str">
        <x:v>أساس الأجر</x:v>
      </x:c>
      <x:c r="F13" s="66" t="str">
        <x:v>الأجر الشهري الأساسي</x:v>
      </x:c>
      <x:c r="G13" s="66" t="str">
        <x:v>معدل الساعة</x:v>
      </x:c>
      <x:c r="H13" s="66" t="str">
        <x:v>الساعات الافتراضية</x:v>
      </x:c>
      <x:c r="I13" s="66" t="str">
        <x:v>المرجع البنكي</x:v>
      </x:c>
      <x:c r="J13" s="66" t="str">
        <x:v>مرجع الرقم الضريبي</x:v>
      </x:c>
      <x:c r="K13" s="66" t="str">
        <x:v>بدل متكرر</x:v>
      </x:c>
      <x:c r="L13" s="66" t="str">
        <x:v>استقطاع متكرر</x:v>
      </x:c>
      <x:c r="M13" s="66" t="str">
        <x:v>تاريخ الالتحاق</x:v>
      </x:c>
      <x:c r="N13" s="66" t="str">
        <x:v>طريقة الدفع</x:v>
      </x:c>
      <x:c r="O13" s="66" t="str">
        <x:v>المراجع</x:v>
      </x:c>
      <x:c r="P13" s="176"/>
      <x:c r="Q13" s="176"/>
      <x:c r="R13" s="176"/>
      <x:c r="S13" s="176"/>
      <x:c r="T13" s="176"/>
    </x:row>
    <x:row r="14">
      <x:c r="A14" s="187" t="str">
        <x:v>EMP-001</x:v>
      </x:c>
      <x:c r="B14" s="188" t="str">
        <x:v>Mina Foster</x:v>
      </x:c>
      <x:c r="C14" s="183" t="str">
        <x:v>العمليات</x:v>
      </x:c>
      <x:c r="D14" s="183" t="str">
        <x:v>نشط</x:v>
      </x:c>
      <x:c r="E14" s="183" t="str">
        <x:v>شهري</x:v>
      </x:c>
      <x:c r="F14" s="189" t="n">
        <x:v>4200</x:v>
      </x:c>
      <x:c r="G14" s="189" t="n">
        <x:v>0</x:v>
      </x:c>
      <x:c r="H14" s="189" t="n">
        <x:v>173.33</x:v>
      </x:c>
      <x:c r="I14" s="183" t="str">
        <x:v>BANK-0141</x:v>
      </x:c>
      <x:c r="J14" s="183" t="str">
        <x:v>TAX-101</x:v>
      </x:c>
      <x:c r="K14" s="189" t="n">
        <x:v>250</x:v>
      </x:c>
      <x:c r="L14" s="189" t="n">
        <x:v>75</x:v>
      </x:c>
      <x:c r="M14" s="185" t="n">
        <x:v>44972</x:v>
      </x:c>
      <x:c r="N14" s="183" t="str">
        <x:v>تحويل بنكي</x:v>
      </x:c>
      <x:c r="O14" s="183" t="str">
        <x:v>Maya Chen</x:v>
      </x:c>
      <x:c r="P14" s="176"/>
      <x:c r="Q14" s="176"/>
      <x:c r="R14" s="176"/>
      <x:c r="S14" s="176"/>
      <x:c r="T14" s="176"/>
    </x:row>
    <x:row r="15">
      <x:c r="A15" s="187" t="str">
        <x:v>EMP-002</x:v>
      </x:c>
      <x:c r="B15" s="188" t="str">
        <x:v>Sara Malik</x:v>
      </x:c>
      <x:c r="C15" s="183" t="str">
        <x:v>المبيعات</x:v>
      </x:c>
      <x:c r="D15" s="183" t="str">
        <x:v>نشط</x:v>
      </x:c>
      <x:c r="E15" s="183" t="str">
        <x:v>شهري</x:v>
      </x:c>
      <x:c r="F15" s="189" t="n">
        <x:v>3800</x:v>
      </x:c>
      <x:c r="G15" s="189" t="n">
        <x:v>0</x:v>
      </x:c>
      <x:c r="H15" s="189" t="n">
        <x:v>173.33</x:v>
      </x:c>
      <x:c r="I15" s="183" t="str">
        <x:v>BANK-0202</x:v>
      </x:c>
      <x:c r="J15" s="183" t="str">
        <x:v>TAX-102</x:v>
      </x:c>
      <x:c r="K15" s="189" t="n">
        <x:v>150</x:v>
      </x:c>
      <x:c r="L15" s="189" t="n">
        <x:v>50</x:v>
      </x:c>
      <x:c r="M15" s="185" t="n">
        <x:v>45384</x:v>
      </x:c>
      <x:c r="N15" s="183" t="str">
        <x:v>تحويل بنكي</x:v>
      </x:c>
      <x:c r="O15" s="183" t="str">
        <x:v>Omar Hassan</x:v>
      </x:c>
      <x:c r="P15" s="176"/>
      <x:c r="Q15" s="176"/>
      <x:c r="R15" s="176"/>
      <x:c r="S15" s="176"/>
      <x:c r="T15" s="176"/>
    </x:row>
    <x:row r="16">
      <x:c r="A16" s="187" t="str">
        <x:v>EMP-003</x:v>
      </x:c>
      <x:c r="B16" s="188" t="str">
        <x:v>Daniel Reed</x:v>
      </x:c>
      <x:c r="C16" s="183" t="str">
        <x:v>الإدارة</x:v>
      </x:c>
      <x:c r="D16" s="183" t="str">
        <x:v>نشط</x:v>
      </x:c>
      <x:c r="E16" s="183" t="str">
        <x:v>شهري</x:v>
      </x:c>
      <x:c r="F16" s="189" t="n">
        <x:v>3500</x:v>
      </x:c>
      <x:c r="G16" s="189" t="n">
        <x:v>0</x:v>
      </x:c>
      <x:c r="H16" s="189" t="n">
        <x:v>173.33</x:v>
      </x:c>
      <x:c r="I16" s="183" t="str">
        <x:v>BANK-0143</x:v>
      </x:c>
      <x:c r="J16" s="183" t="str">
        <x:v>TAX-103</x:v>
      </x:c>
      <x:c r="K16" s="189" t="n">
        <x:v>100</x:v>
      </x:c>
      <x:c r="L16" s="189" t="n">
        <x:v>40</x:v>
      </x:c>
      <x:c r="M16" s="185" t="n">
        <x:v>44824</x:v>
      </x:c>
      <x:c r="N16" s="183" t="str">
        <x:v>تحويل بنكي</x:v>
      </x:c>
      <x:c r="O16" s="183" t="str">
        <x:v>Lina Park</x:v>
      </x:c>
      <x:c r="P16" s="176"/>
      <x:c r="Q16" s="176"/>
      <x:c r="R16" s="176"/>
      <x:c r="S16" s="176"/>
      <x:c r="T16" s="176"/>
    </x:row>
    <x:row r="17">
      <x:c r="A17" s="187" t="str">
        <x:v>EMP-004</x:v>
      </x:c>
      <x:c r="B17" s="188" t="str">
        <x:v>Noor Hassan</x:v>
      </x:c>
      <x:c r="C17" s="183" t="str">
        <x:v>خدمة العملاء</x:v>
      </x:c>
      <x:c r="D17" s="183" t="str">
        <x:v>نشط</x:v>
      </x:c>
      <x:c r="E17" s="183" t="str">
        <x:v>شهري</x:v>
      </x:c>
      <x:c r="F17" s="189" t="n">
        <x:v>4100</x:v>
      </x:c>
      <x:c r="G17" s="189" t="n">
        <x:v>0</x:v>
      </x:c>
      <x:c r="H17" s="189" t="n">
        <x:v>173.33</x:v>
      </x:c>
      <x:c r="I17" s="183" t="str">
        <x:v>BANK-0144</x:v>
      </x:c>
      <x:c r="J17" s="183" t="str">
        <x:v>TAX-104</x:v>
      </x:c>
      <x:c r="K17" s="189" t="n">
        <x:v>200</x:v>
      </x:c>
      <x:c r="L17" s="189" t="n">
        <x:v>60</x:v>
      </x:c>
      <x:c r="M17" s="185" t="n">
        <x:v>45667</x:v>
      </x:c>
      <x:c r="N17" s="183" t="str">
        <x:v>تحويل بنكي</x:v>
      </x:c>
      <x:c r="O17" s="183" t="str">
        <x:v>Maya Chen</x:v>
      </x:c>
      <x:c r="P17" s="176"/>
      <x:c r="Q17" s="176"/>
      <x:c r="R17" s="176"/>
      <x:c r="S17" s="176"/>
      <x:c r="T17" s="176"/>
    </x:row>
    <x:row r="18">
      <x:c r="A18" s="187" t="str">
        <x:v>EMP-005</x:v>
      </x:c>
      <x:c r="B18" s="188" t="str">
        <x:v>James Cole</x:v>
      </x:c>
      <x:c r="C18" s="183" t="str">
        <x:v>المستودع</x:v>
      </x:c>
      <x:c r="D18" s="183" t="str">
        <x:v>نشط</x:v>
      </x:c>
      <x:c r="E18" s="183" t="str">
        <x:v>بالساعة</x:v>
      </x:c>
      <x:c r="F18" s="189" t="n">
        <x:v>0</x:v>
      </x:c>
      <x:c r="G18" s="189" t="n">
        <x:v>22.5</x:v>
      </x:c>
      <x:c r="H18" s="189" t="n">
        <x:v>160</x:v>
      </x:c>
      <x:c r="I18" s="183" t="str">
        <x:v>BANK-0105</x:v>
      </x:c>
      <x:c r="J18" s="183" t="str">
        <x:v>TAX-105</x:v>
      </x:c>
      <x:c r="K18" s="189" t="n">
        <x:v>75</x:v>
      </x:c>
      <x:c r="L18" s="189" t="n">
        <x:v>25</x:v>
      </x:c>
      <x:c r="M18" s="185" t="n">
        <x:v>45248</x:v>
      </x:c>
      <x:c r="N18" s="183" t="str">
        <x:v>تحويل بنكي</x:v>
      </x:c>
      <x:c r="O18" s="183" t="str">
        <x:v>Noor Hassan</x:v>
      </x:c>
      <x:c r="P18" s="176"/>
      <x:c r="Q18" s="176"/>
      <x:c r="R18" s="176"/>
      <x:c r="S18" s="176"/>
      <x:c r="T18" s="176"/>
    </x:row>
    <x:row r="19">
      <x:c r="A19" s="187" t="str">
        <x:v>EMP-006</x:v>
      </x:c>
      <x:c r="B19" s="188" t="str">
        <x:v>Kareem Aziz</x:v>
      </x:c>
      <x:c r="C19" s="183" t="str">
        <x:v>العمليات</x:v>
      </x:c>
      <x:c r="D19" s="183" t="str">
        <x:v>نشط</x:v>
      </x:c>
      <x:c r="E19" s="183" t="str">
        <x:v>بالساعة</x:v>
      </x:c>
      <x:c r="F19" s="189" t="n">
        <x:v>0</x:v>
      </x:c>
      <x:c r="G19" s="189" t="n">
        <x:v>24</x:v>
      </x:c>
      <x:c r="H19" s="189" t="n">
        <x:v>168</x:v>
      </x:c>
      <x:c r="I19" s="183" t="str">
        <x:v>BANK-0106</x:v>
      </x:c>
      <x:c r="J19" s="183" t="str">
        <x:v>TAX-106</x:v>
      </x:c>
      <x:c r="K19" s="189" t="n">
        <x:v>100</x:v>
      </x:c>
      <x:c r="L19" s="189" t="n">
        <x:v>30</x:v>
      </x:c>
      <x:c r="M19" s="185" t="n">
        <x:v>45820</x:v>
      </x:c>
      <x:c r="N19" s="183" t="str">
        <x:v>تحويل بنكي</x:v>
      </x:c>
      <x:c r="O19" s="183" t="str">
        <x:v>Maya Chen</x:v>
      </x:c>
      <x:c r="P19" s="176"/>
      <x:c r="Q19" s="176"/>
      <x:c r="R19" s="176"/>
      <x:c r="S19" s="176"/>
      <x:c r="T19" s="176"/>
    </x:row>
    <x:row r="20">
      <x:c r="A20" s="187" t="str">
        <x:v>EMP-007</x:v>
      </x:c>
      <x:c r="B20" s="188" t="str">
        <x:v>Anna Brooks</x:v>
      </x:c>
      <x:c r="C20" s="183" t="str">
        <x:v>المبيعات</x:v>
      </x:c>
      <x:c r="D20" s="183" t="str">
        <x:v>نشط</x:v>
      </x:c>
      <x:c r="E20" s="183" t="str">
        <x:v>بالساعة</x:v>
      </x:c>
      <x:c r="F20" s="189" t="n">
        <x:v>0</x:v>
      </x:c>
      <x:c r="G20" s="189" t="n">
        <x:v>19.5</x:v>
      </x:c>
      <x:c r="H20" s="189" t="n">
        <x:v>96</x:v>
      </x:c>
      <x:c r="I20" s="183" t="str">
        <x:v>BANK-0107</x:v>
      </x:c>
      <x:c r="J20" s="183" t="str">
        <x:v>TAX-107</x:v>
      </x:c>
      <x:c r="K20" s="189" t="n">
        <x:v>50</x:v>
      </x:c>
      <x:c r="L20" s="189" t="n">
        <x:v>20</x:v>
      </x:c>
      <x:c r="M20" s="185" t="n">
        <x:v>45474</x:v>
      </x:c>
      <x:c r="N20" s="183" t="str">
        <x:v>تحويل بنكي</x:v>
      </x:c>
      <x:c r="O20" s="183" t="str">
        <x:v>Omar Hassan</x:v>
      </x:c>
      <x:c r="P20" s="176"/>
      <x:c r="Q20" s="176"/>
      <x:c r="R20" s="176"/>
      <x:c r="S20" s="176"/>
      <x:c r="T20" s="176"/>
    </x:row>
    <x:row r="21">
      <x:c r="A21" s="187" t="str">
        <x:v>EMP-008</x:v>
      </x:c>
      <x:c r="B21" s="188" t="str">
        <x:v>Lina Park</x:v>
      </x:c>
      <x:c r="C21" s="183" t="str">
        <x:v>الإدارة</x:v>
      </x:c>
      <x:c r="D21" s="183" t="str">
        <x:v>إجازة</x:v>
      </x:c>
      <x:c r="E21" s="183" t="str">
        <x:v>شهري</x:v>
      </x:c>
      <x:c r="F21" s="189" t="n">
        <x:v>5200</x:v>
      </x:c>
      <x:c r="G21" s="189" t="n">
        <x:v>0</x:v>
      </x:c>
      <x:c r="H21" s="189" t="n">
        <x:v>173.33</x:v>
      </x:c>
      <x:c r="I21" s="183" t="str">
        <x:v>BANK-0108</x:v>
      </x:c>
      <x:c r="J21" s="183" t="str">
        <x:v>TAX-108</x:v>
      </x:c>
      <x:c r="K21" s="189" t="n">
        <x:v>300</x:v>
      </x:c>
      <x:c r="L21" s="189" t="n">
        <x:v>90</x:v>
      </x:c>
      <x:c r="M21" s="185" t="n">
        <x:v>44319</x:v>
      </x:c>
      <x:c r="N21" s="183" t="str">
        <x:v>تحويل بنكي</x:v>
      </x:c>
      <x:c r="O21" s="183" t="str">
        <x:v>Lina Park</x:v>
      </x:c>
      <x:c r="P21" s="176"/>
      <x:c r="Q21" s="176"/>
      <x:c r="R21" s="176"/>
      <x:c r="S21" s="176"/>
      <x:c r="T21" s="176"/>
    </x:row>
    <x:row r="22">
      <x:c r="A22" s="187"/>
      <x:c r="B22" s="188"/>
      <x:c r="C22" s="183"/>
      <x:c r="D22" s="183"/>
      <x:c r="E22" s="183"/>
      <x:c r="F22" s="189"/>
      <x:c r="G22" s="189"/>
      <x:c r="H22" s="189"/>
      <x:c r="I22" s="183"/>
      <x:c r="J22" s="183"/>
      <x:c r="K22" s="189"/>
      <x:c r="L22" s="189"/>
      <x:c r="M22" s="185"/>
      <x:c r="N22" s="183"/>
      <x:c r="O22" s="183"/>
      <x:c r="P22" s="176"/>
      <x:c r="Q22" s="176"/>
      <x:c r="R22" s="176"/>
      <x:c r="S22" s="176"/>
      <x:c r="T22" s="176"/>
    </x:row>
    <x:row r="23">
      <x:c r="A23" s="187"/>
      <x:c r="B23" s="188"/>
      <x:c r="C23" s="183"/>
      <x:c r="D23" s="183"/>
      <x:c r="E23" s="183"/>
      <x:c r="F23" s="189"/>
      <x:c r="G23" s="189"/>
      <x:c r="H23" s="189"/>
      <x:c r="I23" s="183"/>
      <x:c r="J23" s="183"/>
      <x:c r="K23" s="189"/>
      <x:c r="L23" s="189"/>
      <x:c r="M23" s="185"/>
      <x:c r="N23" s="183"/>
      <x:c r="O23" s="183"/>
      <x:c r="P23" s="176"/>
      <x:c r="Q23" s="176"/>
      <x:c r="R23" s="176"/>
      <x:c r="S23" s="176"/>
      <x:c r="T23" s="176"/>
    </x:row>
    <x:row r="24">
      <x:c r="A24" s="187"/>
      <x:c r="B24" s="188"/>
      <x:c r="C24" s="183"/>
      <x:c r="D24" s="183"/>
      <x:c r="E24" s="183"/>
      <x:c r="F24" s="189"/>
      <x:c r="G24" s="189"/>
      <x:c r="H24" s="189"/>
      <x:c r="I24" s="183"/>
      <x:c r="J24" s="183"/>
      <x:c r="K24" s="189"/>
      <x:c r="L24" s="189"/>
      <x:c r="M24" s="185"/>
      <x:c r="N24" s="183"/>
      <x:c r="O24" s="183"/>
      <x:c r="P24" s="176"/>
      <x:c r="Q24" s="176"/>
      <x:c r="R24" s="176"/>
      <x:c r="S24" s="176"/>
      <x:c r="T24" s="176"/>
    </x:row>
    <x:row r="25">
      <x:c r="A25" s="187"/>
      <x:c r="B25" s="188"/>
      <x:c r="C25" s="183"/>
      <x:c r="D25" s="183"/>
      <x:c r="E25" s="183"/>
      <x:c r="F25" s="189"/>
      <x:c r="G25" s="189"/>
      <x:c r="H25" s="189"/>
      <x:c r="I25" s="183"/>
      <x:c r="J25" s="183"/>
      <x:c r="K25" s="189"/>
      <x:c r="L25" s="189"/>
      <x:c r="M25" s="185"/>
      <x:c r="N25" s="183"/>
      <x:c r="O25" s="183"/>
      <x:c r="P25" s="176"/>
      <x:c r="Q25" s="176"/>
      <x:c r="R25" s="176"/>
      <x:c r="S25" s="176"/>
      <x:c r="T25" s="176"/>
    </x:row>
    <x:row r="26">
      <x:c r="A26" s="187"/>
      <x:c r="B26" s="188"/>
      <x:c r="C26" s="183"/>
      <x:c r="D26" s="183"/>
      <x:c r="E26" s="183"/>
      <x:c r="F26" s="189"/>
      <x:c r="G26" s="189"/>
      <x:c r="H26" s="189"/>
      <x:c r="I26" s="183"/>
      <x:c r="J26" s="183"/>
      <x:c r="K26" s="189"/>
      <x:c r="L26" s="189"/>
      <x:c r="M26" s="185"/>
      <x:c r="N26" s="183"/>
      <x:c r="O26" s="183"/>
      <x:c r="P26" s="176"/>
      <x:c r="Q26" s="176"/>
      <x:c r="R26" s="176"/>
      <x:c r="S26" s="176"/>
      <x:c r="T26" s="176"/>
    </x:row>
    <x:row r="27">
      <x:c r="A27" s="187"/>
      <x:c r="B27" s="188"/>
      <x:c r="C27" s="183"/>
      <x:c r="D27" s="183"/>
      <x:c r="E27" s="183"/>
      <x:c r="F27" s="189"/>
      <x:c r="G27" s="189"/>
      <x:c r="H27" s="189"/>
      <x:c r="I27" s="183"/>
      <x:c r="J27" s="183"/>
      <x:c r="K27" s="189"/>
      <x:c r="L27" s="189"/>
      <x:c r="M27" s="185"/>
      <x:c r="N27" s="183"/>
      <x:c r="O27" s="183"/>
      <x:c r="P27" s="176"/>
      <x:c r="Q27" s="176"/>
      <x:c r="R27" s="176"/>
      <x:c r="S27" s="176"/>
      <x:c r="T27" s="176"/>
    </x:row>
    <x:row r="28">
      <x:c r="A28" s="187"/>
      <x:c r="B28" s="188"/>
      <x:c r="C28" s="183"/>
      <x:c r="D28" s="183"/>
      <x:c r="E28" s="183"/>
      <x:c r="F28" s="189"/>
      <x:c r="G28" s="189"/>
      <x:c r="H28" s="189"/>
      <x:c r="I28" s="183"/>
      <x:c r="J28" s="183"/>
      <x:c r="K28" s="189"/>
      <x:c r="L28" s="189"/>
      <x:c r="M28" s="185"/>
      <x:c r="N28" s="183"/>
      <x:c r="O28" s="183"/>
      <x:c r="P28" s="176"/>
      <x:c r="Q28" s="176"/>
      <x:c r="R28" s="176"/>
      <x:c r="S28" s="176"/>
      <x:c r="T28" s="176"/>
    </x:row>
    <x:row r="29">
      <x:c r="A29" s="187"/>
      <x:c r="B29" s="188"/>
      <x:c r="C29" s="183"/>
      <x:c r="D29" s="183"/>
      <x:c r="E29" s="183"/>
      <x:c r="F29" s="189"/>
      <x:c r="G29" s="189"/>
      <x:c r="H29" s="189"/>
      <x:c r="I29" s="183"/>
      <x:c r="J29" s="183"/>
      <x:c r="K29" s="189"/>
      <x:c r="L29" s="189"/>
      <x:c r="M29" s="185"/>
      <x:c r="N29" s="183"/>
      <x:c r="O29" s="183"/>
      <x:c r="P29" s="176"/>
      <x:c r="Q29" s="176"/>
      <x:c r="R29" s="176"/>
      <x:c r="S29" s="176"/>
      <x:c r="T29" s="176"/>
    </x:row>
    <x:row r="30">
      <x:c r="A30" s="187"/>
      <x:c r="B30" s="188"/>
      <x:c r="C30" s="183"/>
      <x:c r="D30" s="183"/>
      <x:c r="E30" s="183"/>
      <x:c r="F30" s="189"/>
      <x:c r="G30" s="189"/>
      <x:c r="H30" s="189"/>
      <x:c r="I30" s="183"/>
      <x:c r="J30" s="183"/>
      <x:c r="K30" s="189"/>
      <x:c r="L30" s="189"/>
      <x:c r="M30" s="185"/>
      <x:c r="N30" s="183"/>
      <x:c r="O30" s="183"/>
      <x:c r="P30" s="176"/>
      <x:c r="Q30" s="176"/>
      <x:c r="R30" s="176"/>
      <x:c r="S30" s="176"/>
      <x:c r="T30" s="176"/>
    </x:row>
    <x:row r="31">
      <x:c r="A31" s="187"/>
      <x:c r="B31" s="188"/>
      <x:c r="C31" s="183"/>
      <x:c r="D31" s="183"/>
      <x:c r="E31" s="183"/>
      <x:c r="F31" s="189"/>
      <x:c r="G31" s="189"/>
      <x:c r="H31" s="189"/>
      <x:c r="I31" s="183"/>
      <x:c r="J31" s="183"/>
      <x:c r="K31" s="189"/>
      <x:c r="L31" s="189"/>
      <x:c r="M31" s="185"/>
      <x:c r="N31" s="183"/>
      <x:c r="O31" s="183"/>
      <x:c r="P31" s="176"/>
      <x:c r="Q31" s="176"/>
      <x:c r="R31" s="176"/>
      <x:c r="S31" s="176"/>
      <x:c r="T31" s="176"/>
    </x:row>
    <x:row r="32">
      <x:c r="A32" s="187"/>
      <x:c r="B32" s="188"/>
      <x:c r="C32" s="183"/>
      <x:c r="D32" s="183"/>
      <x:c r="E32" s="183"/>
      <x:c r="F32" s="189"/>
      <x:c r="G32" s="189"/>
      <x:c r="H32" s="189"/>
      <x:c r="I32" s="183"/>
      <x:c r="J32" s="183"/>
      <x:c r="K32" s="189"/>
      <x:c r="L32" s="189"/>
      <x:c r="M32" s="185"/>
      <x:c r="N32" s="183"/>
      <x:c r="O32" s="183"/>
      <x:c r="P32" s="176"/>
      <x:c r="Q32" s="176"/>
      <x:c r="R32" s="176"/>
      <x:c r="S32" s="176"/>
      <x:c r="T32" s="176"/>
    </x:row>
    <x:row r="33">
      <x:c r="A33" s="187"/>
      <x:c r="B33" s="188"/>
      <x:c r="C33" s="183"/>
      <x:c r="D33" s="183"/>
      <x:c r="E33" s="183"/>
      <x:c r="F33" s="189"/>
      <x:c r="G33" s="189"/>
      <x:c r="H33" s="189"/>
      <x:c r="I33" s="183"/>
      <x:c r="J33" s="183"/>
      <x:c r="K33" s="189"/>
      <x:c r="L33" s="189"/>
      <x:c r="M33" s="185"/>
      <x:c r="N33" s="183"/>
      <x:c r="O33" s="183"/>
      <x:c r="P33" s="176"/>
      <x:c r="Q33" s="176"/>
      <x:c r="R33" s="176"/>
      <x:c r="S33" s="176"/>
      <x:c r="T33" s="176"/>
    </x:row>
    <x:row r="34">
      <x:c r="A34" s="187"/>
      <x:c r="B34" s="188"/>
      <x:c r="C34" s="183"/>
      <x:c r="D34" s="183"/>
      <x:c r="E34" s="183"/>
      <x:c r="F34" s="189"/>
      <x:c r="G34" s="189"/>
      <x:c r="H34" s="189"/>
      <x:c r="I34" s="183"/>
      <x:c r="J34" s="183"/>
      <x:c r="K34" s="189"/>
      <x:c r="L34" s="189"/>
      <x:c r="M34" s="185"/>
      <x:c r="N34" s="183"/>
      <x:c r="O34" s="183"/>
      <x:c r="P34" s="176"/>
      <x:c r="Q34" s="176"/>
      <x:c r="R34" s="176"/>
      <x:c r="S34" s="176"/>
      <x:c r="T34" s="176"/>
    </x:row>
    <x:row r="35">
      <x:c r="A35" s="187"/>
      <x:c r="B35" s="188"/>
      <x:c r="C35" s="183"/>
      <x:c r="D35" s="183"/>
      <x:c r="E35" s="183"/>
      <x:c r="F35" s="189"/>
      <x:c r="G35" s="189"/>
      <x:c r="H35" s="189"/>
      <x:c r="I35" s="183"/>
      <x:c r="J35" s="183"/>
      <x:c r="K35" s="189"/>
      <x:c r="L35" s="189"/>
      <x:c r="M35" s="185"/>
      <x:c r="N35" s="183"/>
      <x:c r="O35" s="183"/>
      <x:c r="P35" s="176"/>
      <x:c r="Q35" s="176"/>
      <x:c r="R35" s="176"/>
      <x:c r="S35" s="176"/>
      <x:c r="T35" s="176"/>
    </x:row>
    <x:row r="36">
      <x:c r="A36" s="187"/>
      <x:c r="B36" s="188"/>
      <x:c r="C36" s="183"/>
      <x:c r="D36" s="183"/>
      <x:c r="E36" s="183"/>
      <x:c r="F36" s="189"/>
      <x:c r="G36" s="189"/>
      <x:c r="H36" s="189"/>
      <x:c r="I36" s="183"/>
      <x:c r="J36" s="183"/>
      <x:c r="K36" s="189"/>
      <x:c r="L36" s="189"/>
      <x:c r="M36" s="185"/>
      <x:c r="N36" s="183"/>
      <x:c r="O36" s="183"/>
      <x:c r="P36" s="176"/>
      <x:c r="Q36" s="176"/>
      <x:c r="R36" s="176"/>
      <x:c r="S36" s="176"/>
      <x:c r="T36" s="176"/>
    </x:row>
    <x:row r="37">
      <x:c r="A37" s="187"/>
      <x:c r="B37" s="188"/>
      <x:c r="C37" s="183"/>
      <x:c r="D37" s="183"/>
      <x:c r="E37" s="183"/>
      <x:c r="F37" s="189"/>
      <x:c r="G37" s="189"/>
      <x:c r="H37" s="189"/>
      <x:c r="I37" s="183"/>
      <x:c r="J37" s="183"/>
      <x:c r="K37" s="189"/>
      <x:c r="L37" s="189"/>
      <x:c r="M37" s="185"/>
      <x:c r="N37" s="183"/>
      <x:c r="O37" s="183"/>
      <x:c r="P37" s="176"/>
      <x:c r="Q37" s="176"/>
      <x:c r="R37" s="176"/>
      <x:c r="S37" s="176"/>
      <x:c r="T37" s="176"/>
    </x:row>
    <x:row r="38">
      <x:c r="A38" s="187"/>
      <x:c r="B38" s="188"/>
      <x:c r="C38" s="183"/>
      <x:c r="D38" s="183"/>
      <x:c r="E38" s="183"/>
      <x:c r="F38" s="189"/>
      <x:c r="G38" s="189"/>
      <x:c r="H38" s="189"/>
      <x:c r="I38" s="183"/>
      <x:c r="J38" s="183"/>
      <x:c r="K38" s="189"/>
      <x:c r="L38" s="189"/>
      <x:c r="M38" s="185"/>
      <x:c r="N38" s="183"/>
      <x:c r="O38" s="183"/>
      <x:c r="P38" s="176"/>
      <x:c r="Q38" s="176"/>
      <x:c r="R38" s="176"/>
      <x:c r="S38" s="176"/>
      <x:c r="T38" s="176"/>
    </x:row>
    <x:row r="39">
      <x:c r="A39" s="187"/>
      <x:c r="B39" s="188"/>
      <x:c r="C39" s="183"/>
      <x:c r="D39" s="183"/>
      <x:c r="E39" s="183"/>
      <x:c r="F39" s="189"/>
      <x:c r="G39" s="189"/>
      <x:c r="H39" s="189"/>
      <x:c r="I39" s="183"/>
      <x:c r="J39" s="183"/>
      <x:c r="K39" s="189"/>
      <x:c r="L39" s="189"/>
      <x:c r="M39" s="185"/>
      <x:c r="N39" s="183"/>
      <x:c r="O39" s="183"/>
      <x:c r="P39" s="176"/>
      <x:c r="Q39" s="176"/>
      <x:c r="R39" s="176"/>
      <x:c r="S39" s="176"/>
      <x:c r="T39" s="176"/>
    </x:row>
    <x:row r="40">
      <x:c r="A40" s="187"/>
      <x:c r="B40" s="188"/>
      <x:c r="C40" s="183"/>
      <x:c r="D40" s="183"/>
      <x:c r="E40" s="183"/>
      <x:c r="F40" s="189"/>
      <x:c r="G40" s="189"/>
      <x:c r="H40" s="189"/>
      <x:c r="I40" s="183"/>
      <x:c r="J40" s="183"/>
      <x:c r="K40" s="189"/>
      <x:c r="L40" s="189"/>
      <x:c r="M40" s="185"/>
      <x:c r="N40" s="183"/>
      <x:c r="O40" s="183"/>
      <x:c r="P40" s="176"/>
      <x:c r="Q40" s="176"/>
      <x:c r="R40" s="176"/>
      <x:c r="S40" s="176"/>
      <x:c r="T40" s="176"/>
    </x:row>
    <x:row r="41">
      <x:c r="A41" s="187"/>
      <x:c r="B41" s="188"/>
      <x:c r="C41" s="183"/>
      <x:c r="D41" s="183"/>
      <x:c r="E41" s="183"/>
      <x:c r="F41" s="189"/>
      <x:c r="G41" s="189"/>
      <x:c r="H41" s="189"/>
      <x:c r="I41" s="183"/>
      <x:c r="J41" s="183"/>
      <x:c r="K41" s="189"/>
      <x:c r="L41" s="189"/>
      <x:c r="M41" s="185"/>
      <x:c r="N41" s="183"/>
      <x:c r="O41" s="183"/>
      <x:c r="P41" s="176"/>
      <x:c r="Q41" s="176"/>
      <x:c r="R41" s="176"/>
      <x:c r="S41" s="176"/>
      <x:c r="T41" s="176"/>
    </x:row>
    <x:row r="42">
      <x:c r="A42" s="187"/>
      <x:c r="B42" s="188"/>
      <x:c r="C42" s="183"/>
      <x:c r="D42" s="183"/>
      <x:c r="E42" s="183"/>
      <x:c r="F42" s="189"/>
      <x:c r="G42" s="189"/>
      <x:c r="H42" s="189"/>
      <x:c r="I42" s="183"/>
      <x:c r="J42" s="183"/>
      <x:c r="K42" s="189"/>
      <x:c r="L42" s="189"/>
      <x:c r="M42" s="185"/>
      <x:c r="N42" s="183"/>
      <x:c r="O42" s="183"/>
      <x:c r="P42" s="176"/>
      <x:c r="Q42" s="176"/>
      <x:c r="R42" s="176"/>
      <x:c r="S42" s="176"/>
      <x:c r="T42" s="176"/>
    </x:row>
    <x:row r="43">
      <x:c r="A43" s="187"/>
      <x:c r="B43" s="188"/>
      <x:c r="C43" s="183"/>
      <x:c r="D43" s="183"/>
      <x:c r="E43" s="183"/>
      <x:c r="F43" s="189"/>
      <x:c r="G43" s="189"/>
      <x:c r="H43" s="189"/>
      <x:c r="I43" s="183"/>
      <x:c r="J43" s="183"/>
      <x:c r="K43" s="189"/>
      <x:c r="L43" s="189"/>
      <x:c r="M43" s="185"/>
      <x:c r="N43" s="183"/>
      <x:c r="O43" s="183"/>
      <x:c r="P43" s="176"/>
      <x:c r="Q43" s="176"/>
      <x:c r="R43" s="176"/>
      <x:c r="S43" s="176"/>
      <x:c r="T43" s="176"/>
    </x:row>
    <x:row r="44">
      <x:c r="A44" s="187"/>
      <x:c r="B44" s="188"/>
      <x:c r="C44" s="183"/>
      <x:c r="D44" s="183"/>
      <x:c r="E44" s="183"/>
      <x:c r="F44" s="189"/>
      <x:c r="G44" s="189"/>
      <x:c r="H44" s="189"/>
      <x:c r="I44" s="183"/>
      <x:c r="J44" s="183"/>
      <x:c r="K44" s="189"/>
      <x:c r="L44" s="189"/>
      <x:c r="M44" s="185"/>
      <x:c r="N44" s="183"/>
      <x:c r="O44" s="183"/>
      <x:c r="P44" s="176"/>
      <x:c r="Q44" s="176"/>
      <x:c r="R44" s="176"/>
      <x:c r="S44" s="176"/>
      <x:c r="T44" s="176"/>
    </x:row>
    <x:row r="45">
      <x:c r="A45" s="187"/>
      <x:c r="B45" s="188"/>
      <x:c r="C45" s="183"/>
      <x:c r="D45" s="183"/>
      <x:c r="E45" s="183"/>
      <x:c r="F45" s="189"/>
      <x:c r="G45" s="189"/>
      <x:c r="H45" s="189"/>
      <x:c r="I45" s="183"/>
      <x:c r="J45" s="183"/>
      <x:c r="K45" s="189"/>
      <x:c r="L45" s="189"/>
      <x:c r="M45" s="185"/>
      <x:c r="N45" s="183"/>
      <x:c r="O45" s="183"/>
      <x:c r="P45" s="176"/>
      <x:c r="Q45" s="176"/>
      <x:c r="R45" s="176"/>
      <x:c r="S45" s="176"/>
      <x:c r="T45" s="176"/>
    </x:row>
    <x:row r="46">
      <x:c r="A46" s="187"/>
      <x:c r="B46" s="188"/>
      <x:c r="C46" s="183"/>
      <x:c r="D46" s="183"/>
      <x:c r="E46" s="183"/>
      <x:c r="F46" s="189"/>
      <x:c r="G46" s="189"/>
      <x:c r="H46" s="189"/>
      <x:c r="I46" s="183"/>
      <x:c r="J46" s="183"/>
      <x:c r="K46" s="189"/>
      <x:c r="L46" s="189"/>
      <x:c r="M46" s="185"/>
      <x:c r="N46" s="183"/>
      <x:c r="O46" s="183"/>
      <x:c r="P46" s="176"/>
      <x:c r="Q46" s="176"/>
      <x:c r="R46" s="176"/>
      <x:c r="S46" s="176"/>
      <x:c r="T46" s="176"/>
    </x:row>
    <x:row r="47">
      <x:c r="A47" s="187"/>
      <x:c r="B47" s="188"/>
      <x:c r="C47" s="183"/>
      <x:c r="D47" s="183"/>
      <x:c r="E47" s="183"/>
      <x:c r="F47" s="189"/>
      <x:c r="G47" s="189"/>
      <x:c r="H47" s="189"/>
      <x:c r="I47" s="183"/>
      <x:c r="J47" s="183"/>
      <x:c r="K47" s="189"/>
      <x:c r="L47" s="189"/>
      <x:c r="M47" s="185"/>
      <x:c r="N47" s="183"/>
      <x:c r="O47" s="183"/>
      <x:c r="P47" s="176"/>
      <x:c r="Q47" s="176"/>
      <x:c r="R47" s="176"/>
      <x:c r="S47" s="176"/>
      <x:c r="T47" s="176"/>
    </x:row>
    <x:row r="48">
      <x:c r="A48" s="187"/>
      <x:c r="B48" s="188"/>
      <x:c r="C48" s="183"/>
      <x:c r="D48" s="183"/>
      <x:c r="E48" s="183"/>
      <x:c r="F48" s="189"/>
      <x:c r="G48" s="189"/>
      <x:c r="H48" s="189"/>
      <x:c r="I48" s="183"/>
      <x:c r="J48" s="183"/>
      <x:c r="K48" s="189"/>
      <x:c r="L48" s="189"/>
      <x:c r="M48" s="185"/>
      <x:c r="N48" s="183"/>
      <x:c r="O48" s="183"/>
      <x:c r="P48" s="176"/>
      <x:c r="Q48" s="176"/>
      <x:c r="R48" s="176"/>
      <x:c r="S48" s="176"/>
      <x:c r="T48" s="176"/>
    </x:row>
    <x:row r="49">
      <x:c r="A49" s="187"/>
      <x:c r="B49" s="188"/>
      <x:c r="C49" s="183"/>
      <x:c r="D49" s="183"/>
      <x:c r="E49" s="183"/>
      <x:c r="F49" s="189"/>
      <x:c r="G49" s="189"/>
      <x:c r="H49" s="189"/>
      <x:c r="I49" s="183"/>
      <x:c r="J49" s="183"/>
      <x:c r="K49" s="189"/>
      <x:c r="L49" s="189"/>
      <x:c r="M49" s="185"/>
      <x:c r="N49" s="183"/>
      <x:c r="O49" s="183"/>
      <x:c r="P49" s="176"/>
      <x:c r="Q49" s="176"/>
      <x:c r="R49" s="176"/>
      <x:c r="S49" s="176"/>
      <x:c r="T49" s="176"/>
    </x:row>
    <x:row r="50">
      <x:c r="A50" s="187"/>
      <x:c r="B50" s="188"/>
      <x:c r="C50" s="183"/>
      <x:c r="D50" s="183"/>
      <x:c r="E50" s="183"/>
      <x:c r="F50" s="189"/>
      <x:c r="G50" s="189"/>
      <x:c r="H50" s="189"/>
      <x:c r="I50" s="183"/>
      <x:c r="J50" s="183"/>
      <x:c r="K50" s="189"/>
      <x:c r="L50" s="189"/>
      <x:c r="M50" s="185"/>
      <x:c r="N50" s="183"/>
      <x:c r="O50" s="183"/>
      <x:c r="P50" s="176"/>
      <x:c r="Q50" s="176"/>
      <x:c r="R50" s="176"/>
      <x:c r="S50" s="176"/>
      <x:c r="T50" s="176"/>
    </x:row>
    <x:row r="51">
      <x:c r="A51" s="187"/>
      <x:c r="B51" s="188"/>
      <x:c r="C51" s="183"/>
      <x:c r="D51" s="183"/>
      <x:c r="E51" s="183"/>
      <x:c r="F51" s="189"/>
      <x:c r="G51" s="189"/>
      <x:c r="H51" s="189"/>
      <x:c r="I51" s="183"/>
      <x:c r="J51" s="183"/>
      <x:c r="K51" s="189"/>
      <x:c r="L51" s="189"/>
      <x:c r="M51" s="185"/>
      <x:c r="N51" s="183"/>
      <x:c r="O51" s="183"/>
      <x:c r="P51" s="176"/>
      <x:c r="Q51" s="176"/>
      <x:c r="R51" s="176"/>
      <x:c r="S51" s="176"/>
      <x:c r="T51" s="176"/>
    </x:row>
    <x:row r="52">
      <x:c r="A52" s="187"/>
      <x:c r="B52" s="188"/>
      <x:c r="C52" s="183"/>
      <x:c r="D52" s="183"/>
      <x:c r="E52" s="183"/>
      <x:c r="F52" s="189"/>
      <x:c r="G52" s="189"/>
      <x:c r="H52" s="189"/>
      <x:c r="I52" s="183"/>
      <x:c r="J52" s="183"/>
      <x:c r="K52" s="189"/>
      <x:c r="L52" s="189"/>
      <x:c r="M52" s="185"/>
      <x:c r="N52" s="183"/>
      <x:c r="O52" s="183"/>
      <x:c r="P52" s="176"/>
      <x:c r="Q52" s="176"/>
      <x:c r="R52" s="176"/>
      <x:c r="S52" s="176"/>
      <x:c r="T52" s="176"/>
    </x:row>
    <x:row r="53">
      <x:c r="A53" s="176"/>
      <x:c r="B53" s="176"/>
      <x:c r="C53" s="176"/>
      <x:c r="D53" s="176"/>
      <x:c r="E53" s="176"/>
      <x:c r="F53" s="176"/>
      <x:c r="G53" s="176"/>
      <x:c r="H53" s="176"/>
      <x:c r="I53" s="176"/>
      <x:c r="J53" s="176"/>
      <x:c r="K53" s="176"/>
      <x:c r="L53" s="176"/>
      <x:c r="M53" s="176"/>
      <x:c r="N53" s="176"/>
      <x:c r="O53" s="176"/>
      <x:c r="P53" s="176"/>
      <x:c r="Q53" s="176"/>
      <x:c r="R53" s="176"/>
      <x:c r="S53" s="176"/>
      <x:c r="T53" s="176"/>
    </x:row>
    <x:row r="54">
      <x:c r="A54" s="176"/>
      <x:c r="B54" s="176"/>
      <x:c r="C54" s="176"/>
      <x:c r="D54" s="176"/>
      <x:c r="E54" s="176"/>
      <x:c r="F54" s="176"/>
      <x:c r="G54" s="176"/>
      <x:c r="H54" s="176"/>
      <x:c r="I54" s="176"/>
      <x:c r="J54" s="176"/>
      <x:c r="K54" s="176"/>
      <x:c r="L54" s="176"/>
      <x:c r="M54" s="176"/>
      <x:c r="N54" s="176"/>
      <x:c r="O54" s="176"/>
      <x:c r="P54" s="176"/>
      <x:c r="Q54" s="176"/>
      <x:c r="R54" s="176"/>
      <x:c r="S54" s="176"/>
      <x:c r="T54" s="176"/>
    </x:row>
    <x:row r="55">
      <x:c r="A55" s="176"/>
      <x:c r="B55" s="176"/>
      <x:c r="C55" s="176"/>
      <x:c r="D55" s="176"/>
      <x:c r="E55" s="176"/>
      <x:c r="F55" s="176"/>
      <x:c r="G55" s="176"/>
      <x:c r="H55" s="176"/>
      <x:c r="I55" s="176"/>
      <x:c r="J55" s="176"/>
      <x:c r="K55" s="176"/>
      <x:c r="L55" s="176"/>
      <x:c r="M55" s="176"/>
      <x:c r="N55" s="176"/>
      <x:c r="O55" s="176"/>
      <x:c r="P55" s="176"/>
      <x:c r="Q55" s="176"/>
      <x:c r="R55" s="176"/>
      <x:c r="S55" s="176"/>
      <x:c r="T55" s="176"/>
    </x:row>
    <x:row r="56">
      <x:c r="A56" s="176"/>
      <x:c r="B56" s="176"/>
      <x:c r="C56" s="176"/>
      <x:c r="D56" s="176"/>
      <x:c r="E56" s="176"/>
      <x:c r="F56" s="176"/>
      <x:c r="G56" s="176"/>
      <x:c r="H56" s="176"/>
      <x:c r="I56" s="176"/>
      <x:c r="J56" s="176"/>
      <x:c r="K56" s="176"/>
      <x:c r="L56" s="176"/>
      <x:c r="M56" s="176"/>
      <x:c r="N56" s="176"/>
      <x:c r="O56" s="176"/>
      <x:c r="P56" s="176"/>
      <x:c r="Q56" s="176"/>
      <x:c r="R56" s="176"/>
      <x:c r="S56" s="176"/>
      <x:c r="T56" s="176"/>
    </x:row>
    <x:row r="57">
      <x:c r="A57" s="176"/>
      <x:c r="B57" s="176"/>
      <x:c r="C57" s="176"/>
      <x:c r="D57" s="176"/>
      <x:c r="E57" s="176"/>
      <x:c r="F57" s="176"/>
      <x:c r="G57" s="176"/>
      <x:c r="H57" s="176"/>
      <x:c r="I57" s="176"/>
      <x:c r="J57" s="176"/>
      <x:c r="K57" s="176"/>
      <x:c r="L57" s="176"/>
      <x:c r="M57" s="176"/>
      <x:c r="N57" s="176"/>
      <x:c r="O57" s="176"/>
      <x:c r="P57" s="176"/>
      <x:c r="Q57" s="176"/>
      <x:c r="R57" s="176"/>
      <x:c r="S57" s="176"/>
      <x:c r="T57" s="176"/>
    </x:row>
    <x:row r="58">
      <x:c r="A58" s="176"/>
      <x:c r="B58" s="176"/>
      <x:c r="C58" s="176"/>
      <x:c r="D58" s="176"/>
      <x:c r="E58" s="176"/>
      <x:c r="F58" s="176"/>
      <x:c r="G58" s="176"/>
      <x:c r="H58" s="176"/>
      <x:c r="I58" s="176"/>
      <x:c r="J58" s="176"/>
      <x:c r="K58" s="176"/>
      <x:c r="L58" s="176"/>
      <x:c r="M58" s="176"/>
      <x:c r="N58" s="176"/>
      <x:c r="O58" s="176"/>
      <x:c r="P58" s="176"/>
      <x:c r="Q58" s="176"/>
      <x:c r="R58" s="176"/>
      <x:c r="S58" s="176"/>
      <x:c r="T58" s="176"/>
    </x:row>
    <x:row r="59">
      <x:c r="A59" s="176"/>
      <x:c r="B59" s="176"/>
      <x:c r="C59" s="176"/>
      <x:c r="D59" s="176"/>
      <x:c r="E59" s="176"/>
      <x:c r="F59" s="176"/>
      <x:c r="G59" s="176"/>
      <x:c r="H59" s="176"/>
      <x:c r="I59" s="176"/>
      <x:c r="J59" s="176"/>
      <x:c r="K59" s="176"/>
      <x:c r="L59" s="176"/>
      <x:c r="M59" s="176"/>
      <x:c r="N59" s="176"/>
      <x:c r="O59" s="176"/>
      <x:c r="P59" s="176"/>
      <x:c r="Q59" s="176"/>
      <x:c r="R59" s="176"/>
      <x:c r="S59" s="176"/>
      <x:c r="T59" s="176"/>
    </x:row>
    <x:row r="60">
      <x:c r="A60" s="176"/>
      <x:c r="B60" s="176"/>
      <x:c r="C60" s="176"/>
      <x:c r="D60" s="176"/>
      <x:c r="E60" s="176"/>
      <x:c r="F60" s="176"/>
      <x:c r="G60" s="176"/>
      <x:c r="H60" s="176"/>
      <x:c r="I60" s="176"/>
      <x:c r="J60" s="176"/>
      <x:c r="K60" s="176"/>
      <x:c r="L60" s="176"/>
      <x:c r="M60" s="176"/>
      <x:c r="N60" s="176"/>
      <x:c r="O60" s="176"/>
      <x:c r="P60" s="176"/>
      <x:c r="Q60" s="176"/>
      <x:c r="R60" s="176"/>
      <x:c r="S60" s="176"/>
      <x:c r="T60" s="176"/>
    </x:row>
    <x:row r="61">
      <x:c r="A61" s="176"/>
      <x:c r="B61" s="176"/>
      <x:c r="C61" s="176"/>
      <x:c r="D61" s="176"/>
      <x:c r="E61" s="176"/>
      <x:c r="F61" s="176"/>
      <x:c r="G61" s="176"/>
      <x:c r="H61" s="176"/>
      <x:c r="I61" s="176"/>
      <x:c r="J61" s="176"/>
      <x:c r="K61" s="176"/>
      <x:c r="L61" s="176"/>
      <x:c r="M61" s="176"/>
      <x:c r="N61" s="176"/>
      <x:c r="O61" s="176"/>
      <x:c r="P61" s="176"/>
      <x:c r="Q61" s="176"/>
      <x:c r="R61" s="176"/>
      <x:c r="S61" s="176"/>
      <x:c r="T61" s="176"/>
    </x:row>
    <x:row r="62">
      <x:c r="A62" s="176"/>
      <x:c r="B62" s="176"/>
      <x:c r="C62" s="176"/>
      <x:c r="D62" s="176"/>
      <x:c r="E62" s="176"/>
      <x:c r="F62" s="176"/>
      <x:c r="G62" s="176"/>
      <x:c r="H62" s="176"/>
      <x:c r="I62" s="176"/>
      <x:c r="J62" s="176"/>
      <x:c r="K62" s="176"/>
      <x:c r="L62" s="176"/>
      <x:c r="M62" s="176"/>
      <x:c r="N62" s="176"/>
      <x:c r="O62" s="176"/>
      <x:c r="P62" s="176"/>
      <x:c r="Q62" s="176"/>
      <x:c r="R62" s="176"/>
      <x:c r="S62" s="176"/>
      <x:c r="T62" s="176"/>
    </x:row>
    <x:row r="63">
      <x:c r="A63" s="176"/>
      <x:c r="B63" s="176"/>
      <x:c r="C63" s="176"/>
      <x:c r="D63" s="176"/>
      <x:c r="E63" s="176"/>
      <x:c r="F63" s="176"/>
      <x:c r="G63" s="176"/>
      <x:c r="H63" s="176"/>
      <x:c r="I63" s="176"/>
      <x:c r="J63" s="176"/>
      <x:c r="K63" s="176"/>
      <x:c r="L63" s="176"/>
      <x:c r="M63" s="176"/>
      <x:c r="N63" s="176"/>
      <x:c r="O63" s="176"/>
      <x:c r="P63" s="176"/>
      <x:c r="Q63" s="176"/>
      <x:c r="R63" s="176"/>
      <x:c r="S63" s="176"/>
      <x:c r="T63" s="176"/>
    </x:row>
    <x:row r="64">
      <x:c r="A64" s="176"/>
      <x:c r="B64" s="176"/>
      <x:c r="C64" s="176"/>
      <x:c r="D64" s="176"/>
      <x:c r="E64" s="176"/>
      <x:c r="F64" s="176"/>
      <x:c r="G64" s="176"/>
      <x:c r="H64" s="176"/>
      <x:c r="I64" s="176"/>
      <x:c r="J64" s="176"/>
      <x:c r="K64" s="176"/>
      <x:c r="L64" s="176"/>
      <x:c r="M64" s="176"/>
      <x:c r="N64" s="176"/>
      <x:c r="O64" s="176"/>
      <x:c r="P64" s="176"/>
      <x:c r="Q64" s="176"/>
      <x:c r="R64" s="176"/>
      <x:c r="S64" s="176"/>
      <x:c r="T64" s="176"/>
    </x:row>
    <x:row r="65">
      <x:c r="A65" s="176"/>
      <x:c r="B65" s="176"/>
      <x:c r="C65" s="176"/>
      <x:c r="D65" s="176"/>
      <x:c r="E65" s="176"/>
      <x:c r="F65" s="176"/>
      <x:c r="G65" s="176"/>
      <x:c r="H65" s="176"/>
      <x:c r="I65" s="176"/>
      <x:c r="J65" s="176"/>
      <x:c r="K65" s="176"/>
      <x:c r="L65" s="176"/>
      <x:c r="M65" s="176"/>
      <x:c r="N65" s="176"/>
      <x:c r="O65" s="176"/>
      <x:c r="P65" s="176"/>
      <x:c r="Q65" s="176"/>
      <x:c r="R65" s="176"/>
      <x:c r="S65" s="176"/>
      <x:c r="T65" s="176"/>
    </x:row>
    <x:row r="66">
      <x:c r="A66" s="176"/>
      <x:c r="B66" s="176"/>
      <x:c r="C66" s="176"/>
      <x:c r="D66" s="176"/>
      <x:c r="E66" s="176"/>
      <x:c r="F66" s="176"/>
      <x:c r="G66" s="176"/>
      <x:c r="H66" s="176"/>
      <x:c r="I66" s="176"/>
      <x:c r="J66" s="176"/>
      <x:c r="K66" s="176"/>
      <x:c r="L66" s="176"/>
      <x:c r="M66" s="176"/>
      <x:c r="N66" s="176"/>
      <x:c r="O66" s="176"/>
      <x:c r="P66" s="176"/>
      <x:c r="Q66" s="176"/>
      <x:c r="R66" s="176"/>
      <x:c r="S66" s="176"/>
      <x:c r="T66" s="176"/>
    </x:row>
    <x:row r="67">
      <x:c r="A67" s="176"/>
      <x:c r="B67" s="176"/>
      <x:c r="C67" s="176"/>
      <x:c r="D67" s="176"/>
      <x:c r="E67" s="176"/>
      <x:c r="F67" s="176"/>
      <x:c r="G67" s="176"/>
      <x:c r="H67" s="176"/>
      <x:c r="I67" s="176"/>
      <x:c r="J67" s="176"/>
      <x:c r="K67" s="176"/>
      <x:c r="L67" s="176"/>
      <x:c r="M67" s="176"/>
      <x:c r="N67" s="176"/>
      <x:c r="O67" s="176"/>
      <x:c r="P67" s="176"/>
      <x:c r="Q67" s="176"/>
      <x:c r="R67" s="176"/>
      <x:c r="S67" s="176"/>
      <x:c r="T67" s="176"/>
    </x:row>
    <x:row r="68">
      <x:c r="A68" s="176"/>
      <x:c r="B68" s="176"/>
      <x:c r="C68" s="176"/>
      <x:c r="D68" s="176"/>
      <x:c r="E68" s="176"/>
      <x:c r="F68" s="176"/>
      <x:c r="G68" s="176"/>
      <x:c r="H68" s="176"/>
      <x:c r="I68" s="176"/>
      <x:c r="J68" s="176"/>
      <x:c r="K68" s="176"/>
      <x:c r="L68" s="176"/>
      <x:c r="M68" s="176"/>
      <x:c r="N68" s="176"/>
      <x:c r="O68" s="176"/>
      <x:c r="P68" s="176"/>
      <x:c r="Q68" s="176"/>
      <x:c r="R68" s="176"/>
      <x:c r="S68" s="176"/>
      <x:c r="T68" s="176"/>
    </x:row>
    <x:row r="69">
      <x:c r="A69" s="176"/>
      <x:c r="B69" s="176"/>
      <x:c r="C69" s="176"/>
      <x:c r="D69" s="176"/>
      <x:c r="E69" s="176"/>
      <x:c r="F69" s="176"/>
      <x:c r="G69" s="176"/>
      <x:c r="H69" s="176"/>
      <x:c r="I69" s="176"/>
      <x:c r="J69" s="176"/>
      <x:c r="K69" s="176"/>
      <x:c r="L69" s="176"/>
      <x:c r="M69" s="176"/>
      <x:c r="N69" s="176"/>
      <x:c r="O69" s="176"/>
      <x:c r="P69" s="176"/>
      <x:c r="Q69" s="176"/>
      <x:c r="R69" s="176"/>
      <x:c r="S69" s="176"/>
      <x:c r="T69" s="176"/>
    </x:row>
    <x:row r="70">
      <x:c r="A70" s="176"/>
      <x:c r="B70" s="176"/>
      <x:c r="C70" s="176"/>
      <x:c r="D70" s="176"/>
      <x:c r="E70" s="176"/>
      <x:c r="F70" s="176"/>
      <x:c r="G70" s="176"/>
      <x:c r="H70" s="176"/>
      <x:c r="I70" s="176"/>
      <x:c r="J70" s="176"/>
      <x:c r="K70" s="176"/>
      <x:c r="L70" s="176"/>
      <x:c r="M70" s="176"/>
      <x:c r="N70" s="176"/>
      <x:c r="O70" s="176"/>
      <x:c r="P70" s="176"/>
      <x:c r="Q70" s="176"/>
      <x:c r="R70" s="176"/>
      <x:c r="S70" s="176"/>
      <x:c r="T70" s="176"/>
    </x:row>
    <x:row r="71">
      <x:c r="A71" s="176"/>
      <x:c r="B71" s="176"/>
      <x:c r="C71" s="176"/>
      <x:c r="D71" s="176"/>
      <x:c r="E71" s="176"/>
      <x:c r="F71" s="176"/>
      <x:c r="G71" s="176"/>
      <x:c r="H71" s="176"/>
      <x:c r="I71" s="176"/>
      <x:c r="J71" s="176"/>
      <x:c r="K71" s="176"/>
      <x:c r="L71" s="176"/>
      <x:c r="M71" s="176"/>
      <x:c r="N71" s="176"/>
      <x:c r="O71" s="176"/>
      <x:c r="P71" s="176"/>
      <x:c r="Q71" s="176"/>
      <x:c r="R71" s="176"/>
      <x:c r="S71" s="176"/>
      <x:c r="T71" s="176"/>
    </x:row>
    <x:row r="72">
      <x:c r="A72" s="176"/>
      <x:c r="B72" s="176"/>
      <x:c r="C72" s="176"/>
      <x:c r="D72" s="176"/>
      <x:c r="E72" s="176"/>
      <x:c r="F72" s="176"/>
      <x:c r="G72" s="176"/>
      <x:c r="H72" s="176"/>
      <x:c r="I72" s="176"/>
      <x:c r="J72" s="176"/>
      <x:c r="K72" s="176"/>
      <x:c r="L72" s="176"/>
      <x:c r="M72" s="176"/>
      <x:c r="N72" s="176"/>
      <x:c r="O72" s="176"/>
      <x:c r="P72" s="176"/>
      <x:c r="Q72" s="176"/>
      <x:c r="R72" s="176"/>
      <x:c r="S72" s="176"/>
      <x:c r="T72" s="176"/>
    </x:row>
    <x:row r="73">
      <x:c r="A73" s="176"/>
      <x:c r="B73" s="176"/>
      <x:c r="C73" s="176"/>
      <x:c r="D73" s="176"/>
      <x:c r="E73" s="176"/>
      <x:c r="F73" s="176"/>
      <x:c r="G73" s="176"/>
      <x:c r="H73" s="176"/>
      <x:c r="I73" s="176"/>
      <x:c r="J73" s="176"/>
      <x:c r="K73" s="176"/>
      <x:c r="L73" s="176"/>
      <x:c r="M73" s="176"/>
      <x:c r="N73" s="176"/>
      <x:c r="O73" s="176"/>
      <x:c r="P73" s="176"/>
      <x:c r="Q73" s="176"/>
      <x:c r="R73" s="176"/>
      <x:c r="S73" s="176"/>
      <x:c r="T73" s="176"/>
    </x:row>
    <x:row r="74">
      <x:c r="A74" s="176"/>
      <x:c r="B74" s="176"/>
      <x:c r="C74" s="176"/>
      <x:c r="D74" s="176"/>
      <x:c r="E74" s="176"/>
      <x:c r="F74" s="176"/>
      <x:c r="G74" s="176"/>
      <x:c r="H74" s="176"/>
      <x:c r="I74" s="176"/>
      <x:c r="J74" s="176"/>
      <x:c r="K74" s="176"/>
      <x:c r="L74" s="176"/>
      <x:c r="M74" s="176"/>
      <x:c r="N74" s="176"/>
      <x:c r="O74" s="176"/>
      <x:c r="P74" s="176"/>
      <x:c r="Q74" s="176"/>
      <x:c r="R74" s="176"/>
      <x:c r="S74" s="176"/>
      <x:c r="T74" s="176"/>
    </x:row>
    <x:row r="75">
      <x:c r="A75" s="176"/>
      <x:c r="B75" s="176"/>
      <x:c r="C75" s="176"/>
      <x:c r="D75" s="176"/>
      <x:c r="E75" s="176"/>
      <x:c r="F75" s="176"/>
      <x:c r="G75" s="176"/>
      <x:c r="H75" s="176"/>
      <x:c r="I75" s="176"/>
      <x:c r="J75" s="176"/>
      <x:c r="K75" s="176"/>
      <x:c r="L75" s="176"/>
      <x:c r="M75" s="176"/>
      <x:c r="N75" s="176"/>
      <x:c r="O75" s="176"/>
      <x:c r="P75" s="176"/>
      <x:c r="Q75" s="176"/>
      <x:c r="R75" s="176"/>
      <x:c r="S75" s="176"/>
      <x:c r="T75" s="176"/>
    </x:row>
    <x:row r="76">
      <x:c r="A76" s="176"/>
      <x:c r="B76" s="176"/>
      <x:c r="C76" s="176"/>
      <x:c r="D76" s="176"/>
      <x:c r="E76" s="176"/>
      <x:c r="F76" s="176"/>
      <x:c r="G76" s="176"/>
      <x:c r="H76" s="176"/>
      <x:c r="I76" s="176"/>
      <x:c r="J76" s="176"/>
      <x:c r="K76" s="176"/>
      <x:c r="L76" s="176"/>
      <x:c r="M76" s="176"/>
      <x:c r="N76" s="176"/>
      <x:c r="O76" s="176"/>
      <x:c r="P76" s="176"/>
      <x:c r="Q76" s="176"/>
      <x:c r="R76" s="176"/>
      <x:c r="S76" s="176"/>
      <x:c r="T76" s="176"/>
    </x:row>
    <x:row r="77">
      <x:c r="A77" s="176"/>
      <x:c r="B77" s="176"/>
      <x:c r="C77" s="176"/>
      <x:c r="D77" s="176"/>
      <x:c r="E77" s="176"/>
      <x:c r="F77" s="176"/>
      <x:c r="G77" s="176"/>
      <x:c r="H77" s="176"/>
      <x:c r="I77" s="176"/>
      <x:c r="J77" s="176"/>
      <x:c r="K77" s="176"/>
      <x:c r="L77" s="176"/>
      <x:c r="M77" s="176"/>
      <x:c r="N77" s="176"/>
      <x:c r="O77" s="176"/>
      <x:c r="P77" s="176"/>
      <x:c r="Q77" s="176"/>
      <x:c r="R77" s="176"/>
      <x:c r="S77" s="176"/>
      <x:c r="T77" s="176"/>
    </x:row>
    <x:row r="78">
      <x:c r="A78" s="176"/>
      <x:c r="B78" s="176"/>
      <x:c r="C78" s="176"/>
      <x:c r="D78" s="176"/>
      <x:c r="E78" s="176"/>
      <x:c r="F78" s="176"/>
      <x:c r="G78" s="176"/>
      <x:c r="H78" s="176"/>
      <x:c r="I78" s="176"/>
      <x:c r="J78" s="176"/>
      <x:c r="K78" s="176"/>
      <x:c r="L78" s="176"/>
      <x:c r="M78" s="176"/>
      <x:c r="N78" s="176"/>
      <x:c r="O78" s="176"/>
      <x:c r="P78" s="176"/>
      <x:c r="Q78" s="176"/>
      <x:c r="R78" s="176"/>
      <x:c r="S78" s="176"/>
      <x:c r="T78" s="176"/>
    </x:row>
    <x:row r="79">
      <x:c r="A79" s="176"/>
      <x:c r="B79" s="176"/>
      <x:c r="C79" s="176"/>
      <x:c r="D79" s="176"/>
      <x:c r="E79" s="176"/>
      <x:c r="F79" s="176"/>
      <x:c r="G79" s="176"/>
      <x:c r="H79" s="176"/>
      <x:c r="I79" s="176"/>
      <x:c r="J79" s="176"/>
      <x:c r="K79" s="176"/>
      <x:c r="L79" s="176"/>
      <x:c r="M79" s="176"/>
      <x:c r="N79" s="176"/>
      <x:c r="O79" s="176"/>
      <x:c r="P79" s="176"/>
      <x:c r="Q79" s="176"/>
      <x:c r="R79" s="176"/>
      <x:c r="S79" s="176"/>
      <x:c r="T79" s="176"/>
    </x:row>
    <x:row r="80">
      <x:c r="A80" s="176"/>
      <x:c r="B80" s="176"/>
      <x:c r="C80" s="176"/>
      <x:c r="D80" s="176"/>
      <x:c r="E80" s="176"/>
      <x:c r="F80" s="176"/>
      <x:c r="G80" s="176"/>
      <x:c r="H80" s="176"/>
      <x:c r="I80" s="176"/>
      <x:c r="J80" s="176"/>
      <x:c r="K80" s="176"/>
      <x:c r="L80" s="176"/>
      <x:c r="M80" s="176"/>
      <x:c r="N80" s="176"/>
      <x:c r="O80" s="176"/>
      <x:c r="P80" s="176"/>
      <x:c r="Q80" s="176"/>
      <x:c r="R80" s="176"/>
      <x:c r="S80" s="176"/>
      <x:c r="T80" s="176"/>
    </x:row>
  </x:sheetData>
  <x:mergeCells>
    <x:mergeCell ref="A1:B1"/>
    <x:mergeCell ref="C1:H1"/>
    <x:mergeCell ref="Q1:T1"/>
    <x:mergeCell ref="A2:B3"/>
    <x:mergeCell ref="C2:D3"/>
    <x:mergeCell ref="E2:G3"/>
    <x:mergeCell ref="H2:J3"/>
    <x:mergeCell ref="K2:L3"/>
    <x:mergeCell ref="M2:O3"/>
    <x:mergeCell ref="P2:Q3"/>
    <x:mergeCell ref="R2:T3"/>
    <x:mergeCell ref="A5:P5"/>
    <x:mergeCell ref="A6:P8"/>
    <x:mergeCell ref="Q5:T8"/>
    <x:mergeCell ref="A9:P10"/>
    <x:mergeCell ref="Q9:T10"/>
    <x:mergeCell ref="A12:T12"/>
  </x:mergeCells>
  <x:dataValidations count="5">
    <x:dataValidation type="list" sqref="C14:C52">
      <x:formula1>'SETUP'!$J$15:$J$20</x:formula1>
    </x:dataValidation>
    <x:dataValidation type="list" sqref="D14:D52">
      <x:formula1>'SETUP'!$K$15:$K$17</x:formula1>
    </x:dataValidation>
    <x:dataValidation type="list" sqref="E14:E52">
      <x:formula1>'SETUP'!$L$15:$L$16</x:formula1>
    </x:dataValidation>
    <x:dataValidation type="list" sqref="N14:N52">
      <x:formula1>'SETUP'!$M$15:$M$16</x:formula1>
    </x:dataValidation>
    <x:dataValidation type="list" sqref="O14:O52">
      <x:formula1>'SETUP'!$Q$15:$Q$18</x:formula1>
    </x:dataValidation>
  </x:dataValidations>
  <x:pageMargins left="0.7" right="0.7" top="0.75" bottom="0.75" header="0.3" footer="0.3"/>
</x:worksheet>
</file>

<file path=xl/worksheets/sheet4.xml><?xml version="1.0" encoding="utf-8"?>
<x:worksheet xmlns:x="http://schemas.openxmlformats.org/spreadsheetml/2006/main">
  <x:sheetViews>
    <x:sheetView rightToLeft="1" showGridLines="0" workbookViewId="0"/>
  </x:sheetViews>
  <x:sheetFormatPr defaultRowHeight="15"/>
  <x:cols>
    <x:col min="1" max="1" width="13" hidden="0" customWidth="1"/>
    <x:col min="2" max="2" width="13"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4" hidden="0" customWidth="1"/>
    <x:col min="10" max="10" width="14" hidden="0" customWidth="1"/>
    <x:col min="11" max="11" width="14" hidden="0" customWidth="1"/>
    <x:col min="12" max="12" width="14"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s>
  <x:sheetData>
    <x:row r="1" ht="21" customHeight="1">
      <x:c r="A1" s="8" t="str">
        <x:v>LSTBooks</x:v>
      </x:c>
      <x:c r="B1" s="8" t="str">
        <x:v>LSTBooks</x:v>
      </x:c>
      <x:c r="C1" s="10" t="str">
        <x:v>القوى العاملة  /  إعداد الرواتب</x:v>
      </x:c>
      <x:c r="D1" s="10" t="str">
        <x:v>القوى العاملة  /  إعداد الرواتب</x:v>
      </x:c>
      <x:c r="E1" s="10" t="str">
        <x:v>القوى العاملة  /  إعداد الرواتب</x:v>
      </x:c>
      <x:c r="F1" s="10" t="str">
        <x:v>القوى العاملة  /  إعداد الرواتب</x:v>
      </x:c>
      <x:c r="G1" s="10" t="str">
        <x:v>القوى العاملة  /  إعداد الرواتب</x:v>
      </x:c>
      <x:c r="H1" s="10" t="str">
        <x:v>القوى العاملة  /  إعداد الرواتب</x:v>
      </x:c>
      <x:c r="I1" s="6"/>
      <x:c r="J1" s="6"/>
      <x:c r="K1" s="6"/>
      <x:c r="L1" s="6"/>
      <x:c r="M1" s="6"/>
      <x:c r="N1" s="6"/>
      <x:c r="O1" s="6"/>
      <x:c r="P1" s="6"/>
      <x:c r="Q1" s="11" t="str">
        <x:v>LSTB-PRODUCT-017  •  v1.0.0  •  AR</x:v>
      </x:c>
      <x:c r="R1" s="11" t="str">
        <x:v>LSTB-PRODUCT-017  •  v1.0.0  •  AR</x:v>
      </x:c>
      <x:c r="S1" s="11" t="str">
        <x:v>LSTB-PRODUCT-017  •  v1.0.0  •  AR</x:v>
      </x:c>
      <x:c r="T1" s="11" t="str">
        <x:v>LSTB-PRODUCT-017  •  v1.0.0  •  AR</x:v>
      </x:c>
    </x:row>
    <x:row r="2" ht="29" customHeight="1">
      <x:c r="A2" s="12" t="str">
        <x:v>⌂  الرئيسية</x:v>
      </x:c>
      <x:c r="B2" s="12" t="str">
        <x:v>⌂  الرئيسية</x:v>
      </x:c>
      <x:c r="C2" s="12" t="str">
        <x:v>⚙  الإعداد</x:v>
      </x:c>
      <x:c r="D2" s="12" t="str">
        <x:v>⚙  الإعداد</x:v>
      </x:c>
      <x:c r="E2" s="12" t="str">
        <x:v>●  الموظفون</x:v>
      </x:c>
      <x:c r="F2" s="12" t="str">
        <x:v>●  الموظفون</x:v>
      </x:c>
      <x:c r="G2" s="12" t="str">
        <x:v>●  الموظفون</x:v>
      </x:c>
      <x:c r="H2" s="14" t="str">
        <x:v>▤  مسير الرواتب</x:v>
      </x:c>
      <x:c r="I2" s="14" t="str">
        <x:v>▤  مسير الرواتب</x:v>
      </x:c>
      <x:c r="J2" s="14" t="str">
        <x:v>▤  مسير الرواتب</x:v>
      </x:c>
      <x:c r="K2" s="12" t="str">
        <x:v>＋  التعديلات</x:v>
      </x:c>
      <x:c r="L2" s="12" t="str">
        <x:v>＋  التعديلات</x:v>
      </x:c>
      <x:c r="M2" s="12" t="str">
        <x:v>▣  بيان الراتب</x:v>
      </x:c>
      <x:c r="N2" s="12" t="str">
        <x:v>▣  بيان الراتب</x:v>
      </x:c>
      <x:c r="O2" s="12" t="str">
        <x:v>▣  بيان الراتب</x:v>
      </x:c>
      <x:c r="P2" s="12" t="str">
        <x:v>▲  الاستثناءات</x:v>
      </x:c>
      <x:c r="Q2" s="12" t="str">
        <x:v>▲  الاستثناءات</x:v>
      </x:c>
      <x:c r="R2" s="12" t="str">
        <x:v>▥  لوحة المعلومات</x:v>
      </x:c>
      <x:c r="S2" s="12" t="str">
        <x:v>▥  لوحة المعلومات</x:v>
      </x:c>
      <x:c r="T2" s="12" t="str">
        <x:v>▥  لوحة المعلومات</x:v>
      </x:c>
    </x:row>
    <x:row r="3" ht="29" customHeight="1">
      <x:c r="A3" s="12" t="str">
        <x:v>⌂  الرئيسية</x:v>
      </x:c>
      <x:c r="B3" s="12" t="str">
        <x:v>⌂  الرئيسية</x:v>
      </x:c>
      <x:c r="C3" s="12" t="str">
        <x:v>⚙  الإعداد</x:v>
      </x:c>
      <x:c r="D3" s="12" t="str">
        <x:v>⚙  الإعداد</x:v>
      </x:c>
      <x:c r="E3" s="12" t="str">
        <x:v>●  الموظفون</x:v>
      </x:c>
      <x:c r="F3" s="12" t="str">
        <x:v>●  الموظفون</x:v>
      </x:c>
      <x:c r="G3" s="12" t="str">
        <x:v>●  الموظفون</x:v>
      </x:c>
      <x:c r="H3" s="15" t="str">
        <x:v>▤  مسير الرواتب</x:v>
      </x:c>
      <x:c r="I3" s="15" t="str">
        <x:v>▤  مسير الرواتب</x:v>
      </x:c>
      <x:c r="J3" s="15" t="str">
        <x:v>▤  مسير الرواتب</x:v>
      </x:c>
      <x:c r="K3" s="12" t="str">
        <x:v>＋  التعديلات</x:v>
      </x:c>
      <x:c r="L3" s="12" t="str">
        <x:v>＋  التعديلات</x:v>
      </x:c>
      <x:c r="M3" s="12" t="str">
        <x:v>▣  بيان الراتب</x:v>
      </x:c>
      <x:c r="N3" s="12" t="str">
        <x:v>▣  بيان الراتب</x:v>
      </x:c>
      <x:c r="O3" s="12" t="str">
        <x:v>▣  بيان الراتب</x:v>
      </x:c>
      <x:c r="P3" s="12" t="str">
        <x:v>▲  الاستثناءات</x:v>
      </x:c>
      <x:c r="Q3" s="12" t="str">
        <x:v>▲  الاستثناءات</x:v>
      </x:c>
      <x:c r="R3" s="12" t="str">
        <x:v>▥  لوحة المعلومات</x:v>
      </x:c>
      <x:c r="S3" s="12" t="str">
        <x:v>▥  لوحة المعلومات</x:v>
      </x:c>
      <x:c r="T3" s="12" t="str">
        <x:v>▥  لوحة المعلومات</x:v>
      </x:c>
    </x:row>
    <x:row r="4" ht="15" customHeight="1">
      <x:c r="A4" s="176"/>
      <x:c r="B4" s="176"/>
      <x:c r="C4" s="176"/>
      <x:c r="D4" s="176"/>
      <x:c r="E4" s="176"/>
      <x:c r="F4" s="176"/>
      <x:c r="G4" s="176"/>
      <x:c r="H4" s="176"/>
      <x:c r="I4" s="176"/>
      <x:c r="J4" s="176"/>
      <x:c r="K4" s="176"/>
      <x:c r="L4" s="176"/>
      <x:c r="M4" s="176"/>
      <x:c r="N4" s="176"/>
      <x:c r="O4" s="176"/>
      <x:c r="P4" s="176"/>
      <x:c r="Q4" s="176"/>
      <x:c r="R4" s="176"/>
      <x:c r="S4" s="176"/>
      <x:c r="T4" s="176"/>
    </x:row>
    <x:row r="5" ht="22" customHeight="1">
      <x:c r="A5" s="180" t="str">
        <x:v>مساحة عمل الرواتب</x:v>
      </x:c>
      <x:c r="B5" s="19" t="str">
        <x:v>مساحة عمل الرواتب</x:v>
      </x:c>
      <x:c r="C5" s="19" t="str">
        <x:v>مساحة عمل الرواتب</x:v>
      </x:c>
      <x:c r="D5" s="19" t="str">
        <x:v>مساحة عمل الرواتب</x:v>
      </x:c>
      <x:c r="E5" s="19" t="str">
        <x:v>مساحة عمل الرواتب</x:v>
      </x:c>
      <x:c r="F5" s="19" t="str">
        <x:v>مساحة عمل الرواتب</x:v>
      </x:c>
      <x:c r="G5" s="19" t="str">
        <x:v>مساحة عمل الرواتب</x:v>
      </x:c>
      <x:c r="H5" s="19" t="str">
        <x:v>مساحة عمل الرواتب</x:v>
      </x:c>
      <x:c r="I5" s="19" t="str">
        <x:v>مساحة عمل الرواتب</x:v>
      </x:c>
      <x:c r="J5" s="19" t="str">
        <x:v>مساحة عمل الرواتب</x:v>
      </x:c>
      <x:c r="K5" s="19" t="str">
        <x:v>مساحة عمل الرواتب</x:v>
      </x:c>
      <x:c r="L5" s="19" t="str">
        <x:v>مساحة عمل الرواتب</x:v>
      </x:c>
      <x:c r="M5" s="19" t="str">
        <x:v>مساحة عمل الرواتب</x:v>
      </x:c>
      <x:c r="N5" s="19" t="str">
        <x:v>مساحة عمل الرواتب</x:v>
      </x:c>
      <x:c r="O5" s="19" t="str">
        <x:v>مساحة عمل الرواتب</x:v>
      </x:c>
      <x:c r="P5" s="19" t="str">
        <x:v>مساحة عمل الرواتب</x:v>
      </x:c>
      <x:c r="Q5" s="28" t="str">
        <x:v>إعداد واعتماد</x:v>
      </x:c>
      <x:c r="R5" s="29" t="str">
        <x:v>إعداد واعتماد</x:v>
      </x:c>
      <x:c r="S5" s="29" t="str">
        <x:v>إعداد واعتماد</x:v>
      </x:c>
      <x:c r="T5" s="29" t="str">
        <x:v>إعداد واعتماد</x:v>
      </x:c>
    </x:row>
    <x:row r="6" ht="28" customHeight="1">
      <x:c r="A6" s="181" t="str">
        <x:v>إعداد مسير الرواتب</x:v>
      </x:c>
      <x:c r="B6" s="22" t="str">
        <x:v>إعداد مسير الرواتب</x:v>
      </x:c>
      <x:c r="C6" s="22" t="str">
        <x:v>إعداد مسير الرواتب</x:v>
      </x:c>
      <x:c r="D6" s="22" t="str">
        <x:v>إعداد مسير الرواتب</x:v>
      </x:c>
      <x:c r="E6" s="22" t="str">
        <x:v>إعداد مسير الرواتب</x:v>
      </x:c>
      <x:c r="F6" s="22" t="str">
        <x:v>إعداد مسير الرواتب</x:v>
      </x:c>
      <x:c r="G6" s="22" t="str">
        <x:v>إعداد مسير الرواتب</x:v>
      </x:c>
      <x:c r="H6" s="22" t="str">
        <x:v>إعداد مسير الرواتب</x:v>
      </x:c>
      <x:c r="I6" s="22" t="str">
        <x:v>إعداد مسير الرواتب</x:v>
      </x:c>
      <x:c r="J6" s="22" t="str">
        <x:v>إعداد مسير الرواتب</x:v>
      </x:c>
      <x:c r="K6" s="22" t="str">
        <x:v>إعداد مسير الرواتب</x:v>
      </x:c>
      <x:c r="L6" s="22" t="str">
        <x:v>إعداد مسير الرواتب</x:v>
      </x:c>
      <x:c r="M6" s="22" t="str">
        <x:v>إعداد مسير الرواتب</x:v>
      </x:c>
      <x:c r="N6" s="22" t="str">
        <x:v>إعداد مسير الرواتب</x:v>
      </x:c>
      <x:c r="O6" s="22" t="str">
        <x:v>إعداد مسير الرواتب</x:v>
      </x:c>
      <x:c r="P6" s="22" t="str">
        <x:v>إعداد مسير الرواتب</x:v>
      </x:c>
      <x:c r="Q6" s="28" t="str">
        <x:v>إعداد واعتماد</x:v>
      </x:c>
      <x:c r="R6" s="29" t="str">
        <x:v>إعداد واعتماد</x:v>
      </x:c>
      <x:c r="S6" s="29" t="str">
        <x:v>إعداد واعتماد</x:v>
      </x:c>
      <x:c r="T6" s="29" t="str">
        <x:v>إعداد واعتماد</x:v>
      </x:c>
    </x:row>
    <x:row r="7" ht="28" customHeight="1">
      <x:c r="A7" s="181" t="str">
        <x:v>إعداد مسير الرواتب</x:v>
      </x:c>
      <x:c r="B7" s="22" t="str">
        <x:v>إعداد مسير الرواتب</x:v>
      </x:c>
      <x:c r="C7" s="22" t="str">
        <x:v>إعداد مسير الرواتب</x:v>
      </x:c>
      <x:c r="D7" s="22" t="str">
        <x:v>إعداد مسير الرواتب</x:v>
      </x:c>
      <x:c r="E7" s="22" t="str">
        <x:v>إعداد مسير الرواتب</x:v>
      </x:c>
      <x:c r="F7" s="22" t="str">
        <x:v>إعداد مسير الرواتب</x:v>
      </x:c>
      <x:c r="G7" s="22" t="str">
        <x:v>إعداد مسير الرواتب</x:v>
      </x:c>
      <x:c r="H7" s="22" t="str">
        <x:v>إعداد مسير الرواتب</x:v>
      </x:c>
      <x:c r="I7" s="22" t="str">
        <x:v>إعداد مسير الرواتب</x:v>
      </x:c>
      <x:c r="J7" s="22" t="str">
        <x:v>إعداد مسير الرواتب</x:v>
      </x:c>
      <x:c r="K7" s="22" t="str">
        <x:v>إعداد مسير الرواتب</x:v>
      </x:c>
      <x:c r="L7" s="22" t="str">
        <x:v>إعداد مسير الرواتب</x:v>
      </x:c>
      <x:c r="M7" s="22" t="str">
        <x:v>إعداد مسير الرواتب</x:v>
      </x:c>
      <x:c r="N7" s="22" t="str">
        <x:v>إعداد مسير الرواتب</x:v>
      </x:c>
      <x:c r="O7" s="22" t="str">
        <x:v>إعداد مسير الرواتب</x:v>
      </x:c>
      <x:c r="P7" s="22" t="str">
        <x:v>إعداد مسير الرواتب</x:v>
      </x:c>
      <x:c r="Q7" s="28" t="str">
        <x:v>إعداد واعتماد</x:v>
      </x:c>
      <x:c r="R7" s="29" t="str">
        <x:v>إعداد واعتماد</x:v>
      </x:c>
      <x:c r="S7" s="29" t="str">
        <x:v>إعداد واعتماد</x:v>
      </x:c>
      <x:c r="T7" s="29" t="str">
        <x:v>إعداد واعتماد</x:v>
      </x:c>
    </x:row>
    <x:row r="8" ht="28" customHeight="1">
      <x:c r="A8" s="181" t="str">
        <x:v>إعداد مسير الرواتب</x:v>
      </x:c>
      <x:c r="B8" s="22" t="str">
        <x:v>إعداد مسير الرواتب</x:v>
      </x:c>
      <x:c r="C8" s="22" t="str">
        <x:v>إعداد مسير الرواتب</x:v>
      </x:c>
      <x:c r="D8" s="22" t="str">
        <x:v>إعداد مسير الرواتب</x:v>
      </x:c>
      <x:c r="E8" s="22" t="str">
        <x:v>إعداد مسير الرواتب</x:v>
      </x:c>
      <x:c r="F8" s="22" t="str">
        <x:v>إعداد مسير الرواتب</x:v>
      </x:c>
      <x:c r="G8" s="22" t="str">
        <x:v>إعداد مسير الرواتب</x:v>
      </x:c>
      <x:c r="H8" s="22" t="str">
        <x:v>إعداد مسير الرواتب</x:v>
      </x:c>
      <x:c r="I8" s="22" t="str">
        <x:v>إعداد مسير الرواتب</x:v>
      </x:c>
      <x:c r="J8" s="22" t="str">
        <x:v>إعداد مسير الرواتب</x:v>
      </x:c>
      <x:c r="K8" s="22" t="str">
        <x:v>إعداد مسير الرواتب</x:v>
      </x:c>
      <x:c r="L8" s="22" t="str">
        <x:v>إعداد مسير الرواتب</x:v>
      </x:c>
      <x:c r="M8" s="22" t="str">
        <x:v>إعداد مسير الرواتب</x:v>
      </x:c>
      <x:c r="N8" s="22" t="str">
        <x:v>إعداد مسير الرواتب</x:v>
      </x:c>
      <x:c r="O8" s="22" t="str">
        <x:v>إعداد مسير الرواتب</x:v>
      </x:c>
      <x:c r="P8" s="22" t="str">
        <x:v>إعداد مسير الرواتب</x:v>
      </x:c>
      <x:c r="Q8" s="28" t="str">
        <x:v>إعداد واعتماد</x:v>
      </x:c>
      <x:c r="R8" s="29" t="str">
        <x:v>إعداد واعتماد</x:v>
      </x:c>
      <x:c r="S8" s="29" t="str">
        <x:v>إعداد واعتماد</x:v>
      </x:c>
      <x:c r="T8" s="29" t="str">
        <x:v>إعداد واعتماد</x:v>
      </x:c>
    </x:row>
    <x:row r="9" ht="22" customHeight="1">
      <x:c r="A9" s="33" t="str">
        <x:v>راجع كل موظف من أساس الأجر حتى صافي الأجر وجاهزية الاعتماد وحالة الدفع.</x:v>
      </x:c>
      <x:c r="B9" s="33" t="str">
        <x:v>راجع كل موظف من أساس الأجر حتى صافي الأجر وجاهزية الاعتماد وحالة الدفع.</x:v>
      </x:c>
      <x:c r="C9" s="33" t="str">
        <x:v>راجع كل موظف من أساس الأجر حتى صافي الأجر وجاهزية الاعتماد وحالة الدفع.</x:v>
      </x:c>
      <x:c r="D9" s="33" t="str">
        <x:v>راجع كل موظف من أساس الأجر حتى صافي الأجر وجاهزية الاعتماد وحالة الدفع.</x:v>
      </x:c>
      <x:c r="E9" s="33" t="str">
        <x:v>راجع كل موظف من أساس الأجر حتى صافي الأجر وجاهزية الاعتماد وحالة الدفع.</x:v>
      </x:c>
      <x:c r="F9" s="33" t="str">
        <x:v>راجع كل موظف من أساس الأجر حتى صافي الأجر وجاهزية الاعتماد وحالة الدفع.</x:v>
      </x:c>
      <x:c r="G9" s="33" t="str">
        <x:v>راجع كل موظف من أساس الأجر حتى صافي الأجر وجاهزية الاعتماد وحالة الدفع.</x:v>
      </x:c>
      <x:c r="H9" s="33" t="str">
        <x:v>راجع كل موظف من أساس الأجر حتى صافي الأجر وجاهزية الاعتماد وحالة الدفع.</x:v>
      </x:c>
      <x:c r="I9" s="33" t="str">
        <x:v>راجع كل موظف من أساس الأجر حتى صافي الأجر وجاهزية الاعتماد وحالة الدفع.</x:v>
      </x:c>
      <x:c r="J9" s="33" t="str">
        <x:v>راجع كل موظف من أساس الأجر حتى صافي الأجر وجاهزية الاعتماد وحالة الدفع.</x:v>
      </x:c>
      <x:c r="K9" s="33" t="str">
        <x:v>راجع كل موظف من أساس الأجر حتى صافي الأجر وجاهزية الاعتماد وحالة الدفع.</x:v>
      </x:c>
      <x:c r="L9" s="33" t="str">
        <x:v>راجع كل موظف من أساس الأجر حتى صافي الأجر وجاهزية الاعتماد وحالة الدفع.</x:v>
      </x:c>
      <x:c r="M9" s="33" t="str">
        <x:v>راجع كل موظف من أساس الأجر حتى صافي الأجر وجاهزية الاعتماد وحالة الدفع.</x:v>
      </x:c>
      <x:c r="N9" s="33" t="str">
        <x:v>راجع كل موظف من أساس الأجر حتى صافي الأجر وجاهزية الاعتماد وحالة الدفع.</x:v>
      </x:c>
      <x:c r="O9" s="33" t="str">
        <x:v>راجع كل موظف من أساس الأجر حتى صافي الأجر وجاهزية الاعتماد وحالة الدفع.</x:v>
      </x:c>
      <x:c r="P9" s="33" t="str">
        <x:v>راجع كل موظف من أساس الأجر حتى صافي الأجر وجاهزية الاعتماد وحالة الدفع.</x:v>
      </x:c>
      <x:c r="Q9" s="37" t="str">
        <x:v>Excel 2021 لسطح المكتب  •  XLSX بلا وحدات ماكرو
مدفوع بالمعادلات  •  بيانات نموذجية افتراضية</x:v>
      </x:c>
      <x:c r="R9" s="37" t="str">
        <x:v>Excel 2021 لسطح المكتب  •  XLSX بلا وحدات ماكرو
مدفوع بالمعادلات  •  بيانات نموذجية افتراضية</x:v>
      </x:c>
      <x:c r="S9" s="37" t="str">
        <x:v>Excel 2021 لسطح المكتب  •  XLSX بلا وحدات ماكرو
مدفوع بالمعادلات  •  بيانات نموذجية افتراضية</x:v>
      </x:c>
      <x:c r="T9" s="37" t="str">
        <x:v>Excel 2021 لسطح المكتب  •  XLSX بلا وحدات ماكرو
مدفوع بالمعادلات  •  بيانات نموذجية افتراضية</x:v>
      </x:c>
    </x:row>
    <x:row r="10" ht="22" customHeight="1">
      <x:c r="A10" s="33" t="str">
        <x:v>راجع كل موظف من أساس الأجر حتى صافي الأجر وجاهزية الاعتماد وحالة الدفع.</x:v>
      </x:c>
      <x:c r="B10" s="33" t="str">
        <x:v>راجع كل موظف من أساس الأجر حتى صافي الأجر وجاهزية الاعتماد وحالة الدفع.</x:v>
      </x:c>
      <x:c r="C10" s="33" t="str">
        <x:v>راجع كل موظف من أساس الأجر حتى صافي الأجر وجاهزية الاعتماد وحالة الدفع.</x:v>
      </x:c>
      <x:c r="D10" s="33" t="str">
        <x:v>راجع كل موظف من أساس الأجر حتى صافي الأجر وجاهزية الاعتماد وحالة الدفع.</x:v>
      </x:c>
      <x:c r="E10" s="33" t="str">
        <x:v>راجع كل موظف من أساس الأجر حتى صافي الأجر وجاهزية الاعتماد وحالة الدفع.</x:v>
      </x:c>
      <x:c r="F10" s="33" t="str">
        <x:v>راجع كل موظف من أساس الأجر حتى صافي الأجر وجاهزية الاعتماد وحالة الدفع.</x:v>
      </x:c>
      <x:c r="G10" s="33" t="str">
        <x:v>راجع كل موظف من أساس الأجر حتى صافي الأجر وجاهزية الاعتماد وحالة الدفع.</x:v>
      </x:c>
      <x:c r="H10" s="33" t="str">
        <x:v>راجع كل موظف من أساس الأجر حتى صافي الأجر وجاهزية الاعتماد وحالة الدفع.</x:v>
      </x:c>
      <x:c r="I10" s="33" t="str">
        <x:v>راجع كل موظف من أساس الأجر حتى صافي الأجر وجاهزية الاعتماد وحالة الدفع.</x:v>
      </x:c>
      <x:c r="J10" s="33" t="str">
        <x:v>راجع كل موظف من أساس الأجر حتى صافي الأجر وجاهزية الاعتماد وحالة الدفع.</x:v>
      </x:c>
      <x:c r="K10" s="33" t="str">
        <x:v>راجع كل موظف من أساس الأجر حتى صافي الأجر وجاهزية الاعتماد وحالة الدفع.</x:v>
      </x:c>
      <x:c r="L10" s="33" t="str">
        <x:v>راجع كل موظف من أساس الأجر حتى صافي الأجر وجاهزية الاعتماد وحالة الدفع.</x:v>
      </x:c>
      <x:c r="M10" s="33" t="str">
        <x:v>راجع كل موظف من أساس الأجر حتى صافي الأجر وجاهزية الاعتماد وحالة الدفع.</x:v>
      </x:c>
      <x:c r="N10" s="33" t="str">
        <x:v>راجع كل موظف من أساس الأجر حتى صافي الأجر وجاهزية الاعتماد وحالة الدفع.</x:v>
      </x:c>
      <x:c r="O10" s="33" t="str">
        <x:v>راجع كل موظف من أساس الأجر حتى صافي الأجر وجاهزية الاعتماد وحالة الدفع.</x:v>
      </x:c>
      <x:c r="P10" s="33" t="str">
        <x:v>راجع كل موظف من أساس الأجر حتى صافي الأجر وجاهزية الاعتماد وحالة الدفع.</x:v>
      </x:c>
      <x:c r="Q10" s="37" t="str">
        <x:v>Excel 2021 لسطح المكتب  •  XLSX بلا وحدات ماكرو
مدفوع بالمعادلات  •  بيانات نموذجية افتراضية</x:v>
      </x:c>
      <x:c r="R10" s="37" t="str">
        <x:v>Excel 2021 لسطح المكتب  •  XLSX بلا وحدات ماكرو
مدفوع بالمعادلات  •  بيانات نموذجية افتراضية</x:v>
      </x:c>
      <x:c r="S10" s="37" t="str">
        <x:v>Excel 2021 لسطح المكتب  •  XLSX بلا وحدات ماكرو
مدفوع بالمعادلات  •  بيانات نموذجية افتراضية</x:v>
      </x:c>
      <x:c r="T10" s="37" t="str">
        <x:v>Excel 2021 لسطح المكتب  •  XLSX بلا وحدات ماكرو
مدفوع بالمعادلات  •  بيانات نموذجية افتراضية</x:v>
      </x:c>
    </x:row>
    <x:row r="11">
      <x:c r="A11" s="176"/>
      <x:c r="B11" s="176"/>
      <x:c r="C11" s="176"/>
      <x:c r="D11" s="176"/>
      <x:c r="E11" s="176"/>
      <x:c r="F11" s="176"/>
      <x:c r="G11" s="176"/>
      <x:c r="H11" s="176"/>
      <x:c r="I11" s="176"/>
      <x:c r="J11" s="176"/>
      <x:c r="K11" s="176"/>
      <x:c r="L11" s="176"/>
      <x:c r="M11" s="176"/>
      <x:c r="N11" s="176"/>
      <x:c r="O11" s="176"/>
      <x:c r="P11" s="176"/>
      <x:c r="Q11" s="176"/>
      <x:c r="R11" s="176"/>
      <x:c r="S11" s="176"/>
      <x:c r="T11" s="176"/>
    </x:row>
    <x:row r="12">
      <x:c r="A12" s="73" t="str">
        <x:v>الموظفون في المسير</x:v>
      </x:c>
      <x:c r="B12" s="73" t="str">
        <x:v>الموظفون في المسير</x:v>
      </x:c>
      <x:c r="C12" s="73" t="str">
        <x:v>الموظفون في المسير</x:v>
      </x:c>
      <x:c r="D12" s="73" t="str">
        <x:v>الموظفون في المسير</x:v>
      </x:c>
      <x:c r="E12" s="95" t="str">
        <x:v>إجمالي الأجر</x:v>
      </x:c>
      <x:c r="F12" s="95" t="str">
        <x:v>إجمالي الأجر</x:v>
      </x:c>
      <x:c r="G12" s="95" t="str">
        <x:v>إجمالي الأجر</x:v>
      </x:c>
      <x:c r="H12" s="95" t="str">
        <x:v>إجمالي الأجر</x:v>
      </x:c>
      <x:c r="I12" s="99" t="str">
        <x:v>إجمالي الاستقطاعات</x:v>
      </x:c>
      <x:c r="J12" s="99" t="str">
        <x:v>إجمالي الاستقطاعات</x:v>
      </x:c>
      <x:c r="K12" s="99" t="str">
        <x:v>إجمالي الاستقطاعات</x:v>
      </x:c>
      <x:c r="L12" s="99" t="str">
        <x:v>إجمالي الاستقطاعات</x:v>
      </x:c>
      <x:c r="M12" s="102" t="str">
        <x:v>صافي الرواتب</x:v>
      </x:c>
      <x:c r="N12" s="102" t="str">
        <x:v>صافي الرواتب</x:v>
      </x:c>
      <x:c r="O12" s="102" t="str">
        <x:v>صافي الرواتب</x:v>
      </x:c>
      <x:c r="P12" s="102" t="str">
        <x:v>صافي الرواتب</x:v>
      </x:c>
      <x:c r="Q12" s="99" t="str">
        <x:v>الاستثناءات</x:v>
      </x:c>
      <x:c r="R12" s="99" t="str">
        <x:v>الاستثناءات</x:v>
      </x:c>
      <x:c r="S12" s="99" t="str">
        <x:v>الاستثناءات</x:v>
      </x:c>
      <x:c r="T12" s="99" t="str">
        <x:v>الاستثناءات</x:v>
      </x:c>
    </x:row>
    <x:row r="13">
      <x:c r="A13" s="92" t="n">
        <x:f>COUNTIF($A$19:$A$58,"&lt;&gt;" )</x:f>
        <x:v>7</x:v>
      </x:c>
      <x:c r="B13" s="87" t="str"/>
      <x:c r="C13" s="87" t="str"/>
      <x:c r="D13" s="88" t="str"/>
      <x:c r="E13" s="96" t="n">
        <x:f>SUM($L$19:$L$58)</x:f>
        <x:v>29680.223720648475</x:v>
      </x:c>
      <x:c r="F13" s="87" t="str"/>
      <x:c r="G13" s="87" t="str"/>
      <x:c r="H13" s="88" t="str"/>
      <x:c r="I13" s="96" t="n">
        <x:f>SUM($M$19:$O$58)</x:f>
        <x:v>3875</x:v>
      </x:c>
      <x:c r="J13" s="87" t="str"/>
      <x:c r="K13" s="87" t="str"/>
      <x:c r="L13" s="88" t="str"/>
      <x:c r="M13" s="96" t="n">
        <x:f>SUM($P$19:$P$58)</x:f>
        <x:v>25805.223720648475</x:v>
      </x:c>
      <x:c r="N13" s="87" t="str"/>
      <x:c r="O13" s="87" t="str"/>
      <x:c r="P13" s="88" t="str"/>
      <x:c r="Q13" s="92" t="n">
        <x:f>COUNTIFS($A$19:$A$58,"&lt;&gt;",$S$19:$S$58,"&lt;&gt;واضح")</x:f>
        <x:v>1</x:v>
      </x:c>
      <x:c r="R13" s="87" t="str"/>
      <x:c r="S13" s="87" t="str"/>
      <x:c r="T13" s="88" t="str"/>
    </x:row>
    <x:row r="14">
      <x:c r="A14" s="86" t="str"/>
      <x:c r="B14" s="87" t="str"/>
      <x:c r="C14" s="87" t="str"/>
      <x:c r="D14" s="88" t="str"/>
      <x:c r="E14" s="86" t="str"/>
      <x:c r="F14" s="87" t="str"/>
      <x:c r="G14" s="87" t="str"/>
      <x:c r="H14" s="88" t="str"/>
      <x:c r="I14" s="86" t="str"/>
      <x:c r="J14" s="87" t="str"/>
      <x:c r="K14" s="87" t="str"/>
      <x:c r="L14" s="88" t="str"/>
      <x:c r="M14" s="86" t="str"/>
      <x:c r="N14" s="87" t="str"/>
      <x:c r="O14" s="87" t="str"/>
      <x:c r="P14" s="88" t="str"/>
      <x:c r="Q14" s="86" t="str"/>
      <x:c r="R14" s="87" t="str"/>
      <x:c r="S14" s="87" t="str"/>
      <x:c r="T14" s="88" t="str"/>
    </x:row>
    <x:row r="15">
      <x:c r="A15" s="89" t="str"/>
      <x:c r="B15" s="90" t="str"/>
      <x:c r="C15" s="90" t="str"/>
      <x:c r="D15" s="91" t="str"/>
      <x:c r="E15" s="89" t="str"/>
      <x:c r="F15" s="90" t="str"/>
      <x:c r="G15" s="90" t="str"/>
      <x:c r="H15" s="91" t="str"/>
      <x:c r="I15" s="89" t="str"/>
      <x:c r="J15" s="90" t="str"/>
      <x:c r="K15" s="90" t="str"/>
      <x:c r="L15" s="91" t="str"/>
      <x:c r="M15" s="89" t="str"/>
      <x:c r="N15" s="90" t="str"/>
      <x:c r="O15" s="90" t="str"/>
      <x:c r="P15" s="91" t="str"/>
      <x:c r="Q15" s="89" t="str"/>
      <x:c r="R15" s="90" t="str"/>
      <x:c r="S15" s="90" t="str"/>
      <x:c r="T15" s="91" t="str"/>
    </x:row>
    <x:row r="16">
      <x:c r="A16" s="176"/>
      <x:c r="B16" s="176"/>
      <x:c r="C16" s="176"/>
      <x:c r="D16" s="176"/>
      <x:c r="E16" s="176"/>
      <x:c r="F16" s="176"/>
      <x:c r="G16" s="176"/>
      <x:c r="H16" s="176"/>
      <x:c r="I16" s="176"/>
      <x:c r="J16" s="176"/>
      <x:c r="K16" s="176"/>
      <x:c r="L16" s="176"/>
      <x:c r="M16" s="176"/>
      <x:c r="N16" s="176"/>
      <x:c r="O16" s="176"/>
      <x:c r="P16" s="176"/>
      <x:c r="Q16" s="176"/>
      <x:c r="R16" s="176"/>
      <x:c r="S16" s="176"/>
      <x:c r="T16" s="176"/>
    </x:row>
    <x:row r="17" ht="24" customHeight="1">
      <x:c r="A17" s="39" t="str">
        <x:v>سجل مسير الرواتب  •  الأزرق = إدخال  •  الرمادي = محسوب</x:v>
      </x:c>
      <x:c r="B17" s="39" t="str">
        <x:v>سجل مسير الرواتب  •  الأزرق = إدخال  •  الرمادي = محسوب</x:v>
      </x:c>
      <x:c r="C17" s="39" t="str">
        <x:v>سجل مسير الرواتب  •  الأزرق = إدخال  •  الرمادي = محسوب</x:v>
      </x:c>
      <x:c r="D17" s="39" t="str">
        <x:v>سجل مسير الرواتب  •  الأزرق = إدخال  •  الرمادي = محسوب</x:v>
      </x:c>
      <x:c r="E17" s="39" t="str">
        <x:v>سجل مسير الرواتب  •  الأزرق = إدخال  •  الرمادي = محسوب</x:v>
      </x:c>
      <x:c r="F17" s="39" t="str">
        <x:v>سجل مسير الرواتب  •  الأزرق = إدخال  •  الرمادي = محسوب</x:v>
      </x:c>
      <x:c r="G17" s="39" t="str">
        <x:v>سجل مسير الرواتب  •  الأزرق = إدخال  •  الرمادي = محسوب</x:v>
      </x:c>
      <x:c r="H17" s="39" t="str">
        <x:v>سجل مسير الرواتب  •  الأزرق = إدخال  •  الرمادي = محسوب</x:v>
      </x:c>
      <x:c r="I17" s="39" t="str">
        <x:v>سجل مسير الرواتب  •  الأزرق = إدخال  •  الرمادي = محسوب</x:v>
      </x:c>
      <x:c r="J17" s="39" t="str">
        <x:v>سجل مسير الرواتب  •  الأزرق = إدخال  •  الرمادي = محسوب</x:v>
      </x:c>
      <x:c r="K17" s="39" t="str">
        <x:v>سجل مسير الرواتب  •  الأزرق = إدخال  •  الرمادي = محسوب</x:v>
      </x:c>
      <x:c r="L17" s="39" t="str">
        <x:v>سجل مسير الرواتب  •  الأزرق = إدخال  •  الرمادي = محسوب</x:v>
      </x:c>
      <x:c r="M17" s="39" t="str">
        <x:v>سجل مسير الرواتب  •  الأزرق = إدخال  •  الرمادي = محسوب</x:v>
      </x:c>
      <x:c r="N17" s="39" t="str">
        <x:v>سجل مسير الرواتب  •  الأزرق = إدخال  •  الرمادي = محسوب</x:v>
      </x:c>
      <x:c r="O17" s="39" t="str">
        <x:v>سجل مسير الرواتب  •  الأزرق = إدخال  •  الرمادي = محسوب</x:v>
      </x:c>
      <x:c r="P17" s="39" t="str">
        <x:v>سجل مسير الرواتب  •  الأزرق = إدخال  •  الرمادي = محسوب</x:v>
      </x:c>
      <x:c r="Q17" s="39" t="str">
        <x:v>سجل مسير الرواتب  •  الأزرق = إدخال  •  الرمادي = محسوب</x:v>
      </x:c>
      <x:c r="R17" s="39" t="str">
        <x:v>سجل مسير الرواتب  •  الأزرق = إدخال  •  الرمادي = محسوب</x:v>
      </x:c>
      <x:c r="S17" s="39" t="str">
        <x:v>سجل مسير الرواتب  •  الأزرق = إدخال  •  الرمادي = محسوب</x:v>
      </x:c>
      <x:c r="T17" s="39" t="str">
        <x:v>سجل مسير الرواتب  •  الأزرق = إدخال  •  الرمادي = محسوب</x:v>
      </x:c>
    </x:row>
    <x:row r="18" ht="36" customHeight="1">
      <x:c r="A18" s="110" t="str">
        <x:v>معرف الموظف</x:v>
      </x:c>
      <x:c r="B18" s="110" t="str">
        <x:v>اسم الموظف</x:v>
      </x:c>
      <x:c r="C18" s="110" t="str">
        <x:v>القسم</x:v>
      </x:c>
      <x:c r="D18" s="110" t="str">
        <x:v>أساس الأجر</x:v>
      </x:c>
      <x:c r="E18" s="110" t="str">
        <x:v>الساعات العادية</x:v>
      </x:c>
      <x:c r="F18" s="110" t="str">
        <x:v>ساعات إضافية</x:v>
      </x:c>
      <x:c r="G18" s="110" t="str">
        <x:v>الأجر الأساسي</x:v>
      </x:c>
      <x:c r="H18" s="110" t="str">
        <x:v>أجر إضافي</x:v>
      </x:c>
      <x:c r="I18" s="110" t="str">
        <x:v>بدل متكرر</x:v>
      </x:c>
      <x:c r="J18" s="110" t="str">
        <x:v>مستحقات متغيرة</x:v>
      </x:c>
      <x:c r="K18" s="110" t="str">
        <x:v>التعويضات</x:v>
      </x:c>
      <x:c r="L18" s="110" t="str">
        <x:v>إجمالي الأجر</x:v>
      </x:c>
      <x:c r="M18" s="110" t="str">
        <x:v>استقطاع متكرر</x:v>
      </x:c>
      <x:c r="N18" s="110" t="str">
        <x:v>استقطاعات أخرى</x:v>
      </x:c>
      <x:c r="O18" s="110" t="str">
        <x:v>ضريبة / نظامي</x:v>
      </x:c>
      <x:c r="P18" s="110" t="str">
        <x:v>صافي الأجر</x:v>
      </x:c>
      <x:c r="Q18" s="110" t="str">
        <x:v>الاعتماد</x:v>
      </x:c>
      <x:c r="R18" s="110" t="str">
        <x:v>حالة الدفع</x:v>
      </x:c>
      <x:c r="S18" s="110" t="str">
        <x:v>الاستثناء</x:v>
      </x:c>
      <x:c r="T18" s="110" t="str">
        <x:v>المراجع</x:v>
      </x:c>
    </x:row>
    <x:row r="19">
      <x:c r="A19" s="183" t="str">
        <x:v>EMP-001</x:v>
      </x:c>
      <x:c r="B19" s="190" t="str">
        <x:f>IF($A19="","",IFERROR(INDEX('الموظفون'!$B$14:$B$52,MATCH($A19,'الموظفون'!$A$14:$A$52,0)),""))</x:f>
        <x:v>Mina Foster</x:v>
      </x:c>
      <x:c r="C19" s="190" t="str">
        <x:f>IF($A19="","",IFERROR(INDEX('الموظفون'!$C$14:$C$52,MATCH($A19,'الموظفون'!$A$14:$A$52,0)),""))</x:f>
        <x:v>العمليات</x:v>
      </x:c>
      <x:c r="D19" s="190" t="str">
        <x:f>IF($A19="","",IFERROR(INDEX('الموظفون'!$E$14:$E$52,MATCH($A19,'الموظفون'!$A$14:$A$52,0)),""))</x:f>
        <x:v>شهري</x:v>
      </x:c>
      <x:c r="E19" s="189" t="n">
        <x:v>173.33</x:v>
      </x:c>
      <x:c r="F19" s="189" t="n">
        <x:v>6</x:v>
      </x:c>
      <x:c r="G19" s="191" t="n">
        <x:f>IF($A19="","",IF($D19="شهري",IFERROR(INDEX('الموظفون'!$F$14:$F$52,MATCH($A19,'الموظفون'!$A$14:$A$52,0)),0),$E19*IFERROR(INDEX('الموظفون'!$G$14:$G$52,MATCH($A19,'الموظفون'!$A$14:$A$52,0)),0)))</x:f>
        <x:v>4200</x:v>
      </x:c>
      <x:c r="H19" s="191" t="n">
        <x:f>IF($A19="","",$F19*IF($D19="شهري",IFERROR(INDEX('الموظفون'!$F$14:$F$52,MATCH($A19,'الموظفون'!$A$14:$A$52,0))/INDEX('الموظفون'!$H$14:$H$52,MATCH($A19,'الموظفون'!$A$14:$A$52,0)),0),IFERROR(INDEX('الموظفون'!$G$14:$G$52,MATCH($A19,'الموظفون'!$A$14:$A$52,0)),0))*1.5)</x:f>
        <x:v>218.08111694455658</x:v>
      </x:c>
      <x:c r="I19" s="191" t="n">
        <x:f>IF($A19="","",IFERROR(INDEX('الموظفون'!$K$14:$K$52,MATCH($A19,'الموظفون'!$A$14:$A$52,0)),0))</x:f>
        <x:v>250</x:v>
      </x:c>
      <x:c r="J19" s="191" t="n">
        <x:f>IF($A19="","",SUMIFS('التعديلات'!$E$14:$E$60,'التعديلات'!$B$14:$B$60,$A19,'التعديلات'!$G$14:$G$60,"معتمد",'التعديلات'!$C$14:$C$60,"مكافأة")+SUMIFS('التعديلات'!$E$14:$E$60,'التعديلات'!$B$14:$B$60,$A19,'التعديلات'!$G$14:$G$60,"معتمد",'التعديلات'!$C$14:$C$60,"عمولة")+SUMIFS('التعديلات'!$E$14:$E$60,'التعديلات'!$B$14:$B$60,$A19,'التعديلات'!$G$14:$G$60,"معتمد",'التعديلات'!$C$14:$C$60,"بدل")+SUMIFS('التعديلات'!$E$14:$E$60,'التعديلات'!$B$14:$B$60,$A19,'التعديلات'!$G$14:$G$60,"معتمد",'التعديلات'!$C$14:$C$60,"مستحق آخر"))</x:f>
        <x:v>500</x:v>
      </x:c>
      <x:c r="K19" s="191" t="n">
        <x:f>IF($A19="","",SUMIFS('التعديلات'!$E$14:$E$60,'التعديلات'!$B$14:$B$60,$A19,'التعديلات'!$G$14:$G$60,"معتمد",'التعديلات'!$C$14:$C$60,"تعويض"))</x:f>
        <x:v>0</x:v>
      </x:c>
      <x:c r="L19" s="191" t="n">
        <x:f>IF($A19="","",SUM($G19:$K19))</x:f>
        <x:v>5168.081116944557</x:v>
      </x:c>
      <x:c r="M19" s="191" t="n">
        <x:f>IF($A19="","",IFERROR(INDEX('الموظفون'!$L$14:$L$52,MATCH($A19,'الموظفون'!$A$14:$A$52,0)),0))</x:f>
        <x:v>75</x:v>
      </x:c>
      <x:c r="N19" s="191" t="n">
        <x:f>IF($A19="","",SUMIFS('التعديلات'!$E$14:$E$60,'التعديلات'!$B$14:$B$60,$A19,'التعديلات'!$G$14:$G$60,"معتمد",'التعديلات'!$C$14:$C$60,"استقطاع قبل الضريبة")+SUMIFS('التعديلات'!$E$14:$E$60,'التعديلات'!$B$14:$B$60,$A19,'التعديلات'!$G$14:$G$60,"معتمد",'التعديلات'!$C$14:$C$60,"استقطاع آخر"))</x:f>
        <x:v>0</x:v>
      </x:c>
      <x:c r="O19" s="191" t="n">
        <x:f>IF($A19="","",SUMIFS('التعديلات'!$E$14:$E$60,'التعديلات'!$B$14:$B$60,$A19,'التعديلات'!$G$14:$G$60,"معتمد",'التعديلات'!$C$14:$C$60,"ضريبة / نظامي"))</x:f>
        <x:v>620</x:v>
      </x:c>
      <x:c r="P19" s="191" t="n">
        <x:f>IF($A19="","",$L19-SUM($M19:$O19))</x:f>
        <x:v>4473.081116944557</x:v>
      </x:c>
      <x:c r="Q19" s="183" t="str">
        <x:v>جاهز</x:v>
      </x:c>
      <x:c r="R19" s="183" t="str">
        <x:v>مجدول</x:v>
      </x:c>
      <x:c r="S19" s="190" t="str">
        <x:f>IF($A19="","",IF($Q19="معتمد","واضح",IF($Q19="موقوف","موقوف",IF($Q19="مسودة","الاعتماد مطلوب",IF($R19="غير مجدول","الدفع غير جاهز","واضح")))))</x:f>
        <x:v>واضح</x:v>
      </x:c>
      <x:c r="T19" s="190" t="str">
        <x:f>IF($A19="","",IFERROR(INDEX('الموظفون'!$O$14:$O$52,MATCH($A19,'الموظفون'!$A$14:$A$52,0)),""))</x:f>
        <x:v>Maya Chen</x:v>
      </x:c>
    </x:row>
    <x:row r="20">
      <x:c r="A20" s="183" t="str">
        <x:v>EMP-002</x:v>
      </x:c>
      <x:c r="B20" s="190" t="str">
        <x:f>IF($A20="","",IFERROR(INDEX('الموظفون'!$B$14:$B$52,MATCH($A20,'الموظفون'!$A$14:$A$52,0)),""))</x:f>
        <x:v>Sara Malik</x:v>
      </x:c>
      <x:c r="C20" s="190" t="str">
        <x:f>IF($A20="","",IFERROR(INDEX('الموظفون'!$C$14:$C$52,MATCH($A20,'الموظفون'!$A$14:$A$52,0)),""))</x:f>
        <x:v>المبيعات</x:v>
      </x:c>
      <x:c r="D20" s="190" t="str">
        <x:f>IF($A20="","",IFERROR(INDEX('الموظفون'!$E$14:$E$52,MATCH($A20,'الموظفون'!$A$14:$A$52,0)),""))</x:f>
        <x:v>شهري</x:v>
      </x:c>
      <x:c r="E20" s="189" t="n">
        <x:v>173.33</x:v>
      </x:c>
      <x:c r="F20" s="189" t="n">
        <x:v>4</x:v>
      </x:c>
      <x:c r="G20" s="191" t="n">
        <x:f>IF($A20="","",IF($D20="شهري",IFERROR(INDEX('الموظفون'!$F$14:$F$52,MATCH($A20,'الموظفون'!$A$14:$A$52,0)),0),$E20*IFERROR(INDEX('الموظفون'!$G$14:$G$52,MATCH($A20,'الموظفون'!$A$14:$A$52,0)),0)))</x:f>
        <x:v>3800</x:v>
      </x:c>
      <x:c r="H20" s="191" t="n">
        <x:f>IF($A20="","",$F20*IF($D20="شهري",IFERROR(INDEX('الموظفون'!$F$14:$F$52,MATCH($A20,'الموظفون'!$A$14:$A$52,0))/INDEX('الموظفون'!$H$14:$H$52,MATCH($A20,'الموظفون'!$A$14:$A$52,0)),0),IFERROR(INDEX('الموظفون'!$G$14:$G$52,MATCH($A20,'الموظفون'!$A$14:$A$52,0)),0))*1.5)</x:f>
        <x:v>131.54099117290716</x:v>
      </x:c>
      <x:c r="I20" s="191" t="n">
        <x:f>IF($A20="","",IFERROR(INDEX('الموظفون'!$K$14:$K$52,MATCH($A20,'الموظفون'!$A$14:$A$52,0)),0))</x:f>
        <x:v>150</x:v>
      </x:c>
      <x:c r="J20" s="191" t="n">
        <x:f>IF($A20="","",SUMIFS('التعديلات'!$E$14:$E$60,'التعديلات'!$B$14:$B$60,$A20,'التعديلات'!$G$14:$G$60,"معتمد",'التعديلات'!$C$14:$C$60,"مكافأة")+SUMIFS('التعديلات'!$E$14:$E$60,'التعديلات'!$B$14:$B$60,$A20,'التعديلات'!$G$14:$G$60,"معتمد",'التعديلات'!$C$14:$C$60,"عمولة")+SUMIFS('التعديلات'!$E$14:$E$60,'التعديلات'!$B$14:$B$60,$A20,'التعديلات'!$G$14:$G$60,"معتمد",'التعديلات'!$C$14:$C$60,"بدل")+SUMIFS('التعديلات'!$E$14:$E$60,'التعديلات'!$B$14:$B$60,$A20,'التعديلات'!$G$14:$G$60,"معتمد",'التعديلات'!$C$14:$C$60,"مستحق آخر"))</x:f>
        <x:v>850</x:v>
      </x:c>
      <x:c r="K20" s="191" t="n">
        <x:f>IF($A20="","",SUMIFS('التعديلات'!$E$14:$E$60,'التعديلات'!$B$14:$B$60,$A20,'التعديلات'!$G$14:$G$60,"معتمد",'التعديلات'!$C$14:$C$60,"تعويض"))</x:f>
        <x:v>0</x:v>
      </x:c>
      <x:c r="L20" s="191" t="n">
        <x:f>IF($A20="","",SUM($G20:$K20))</x:f>
        <x:v>4931.5409911729075</x:v>
      </x:c>
      <x:c r="M20" s="191" t="n">
        <x:f>IF($A20="","",IFERROR(INDEX('الموظفون'!$L$14:$L$52,MATCH($A20,'الموظفون'!$A$14:$A$52,0)),0))</x:f>
        <x:v>50</x:v>
      </x:c>
      <x:c r="N20" s="191" t="n">
        <x:f>IF($A20="","",SUMIFS('التعديلات'!$E$14:$E$60,'التعديلات'!$B$14:$B$60,$A20,'التعديلات'!$G$14:$G$60,"معتمد",'التعديلات'!$C$14:$C$60,"استقطاع قبل الضريبة")+SUMIFS('التعديلات'!$E$14:$E$60,'التعديلات'!$B$14:$B$60,$A20,'التعديلات'!$G$14:$G$60,"معتمد",'التعديلات'!$C$14:$C$60,"استقطاع آخر"))</x:f>
        <x:v>0</x:v>
      </x:c>
      <x:c r="O20" s="191" t="n">
        <x:f>IF($A20="","",SUMIFS('التعديلات'!$E$14:$E$60,'التعديلات'!$B$14:$B$60,$A20,'التعديلات'!$G$14:$G$60,"معتمد",'التعديلات'!$C$14:$C$60,"ضريبة / نظامي"))</x:f>
        <x:v>585</x:v>
      </x:c>
      <x:c r="P20" s="191" t="n">
        <x:f>IF($A20="","",$L20-SUM($M20:$O20))</x:f>
        <x:v>4296.5409911729075</x:v>
      </x:c>
      <x:c r="Q20" s="183" t="str">
        <x:v>جاهز</x:v>
      </x:c>
      <x:c r="R20" s="183" t="str">
        <x:v>مجدول</x:v>
      </x:c>
      <x:c r="S20" s="190" t="str">
        <x:f>IF($A20="","",IF($Q20="معتمد","واضح",IF($Q20="موقوف","موقوف",IF($Q20="مسودة","الاعتماد مطلوب",IF($R20="غير مجدول","الدفع غير جاهز","واضح")))))</x:f>
        <x:v>واضح</x:v>
      </x:c>
      <x:c r="T20" s="190" t="str">
        <x:f>IF($A20="","",IFERROR(INDEX('الموظفون'!$O$14:$O$52,MATCH($A20,'الموظفون'!$A$14:$A$52,0)),""))</x:f>
        <x:v>Omar Hassan</x:v>
      </x:c>
    </x:row>
    <x:row r="21">
      <x:c r="A21" s="183" t="str">
        <x:v>EMP-003</x:v>
      </x:c>
      <x:c r="B21" s="190" t="str">
        <x:f>IF($A21="","",IFERROR(INDEX('الموظفون'!$B$14:$B$52,MATCH($A21,'الموظفون'!$A$14:$A$52,0)),""))</x:f>
        <x:v>Daniel Reed</x:v>
      </x:c>
      <x:c r="C21" s="190" t="str">
        <x:f>IF($A21="","",IFERROR(INDEX('الموظفون'!$C$14:$C$52,MATCH($A21,'الموظفون'!$A$14:$A$52,0)),""))</x:f>
        <x:v>الإدارة</x:v>
      </x:c>
      <x:c r="D21" s="190" t="str">
        <x:f>IF($A21="","",IFERROR(INDEX('الموظفون'!$E$14:$E$52,MATCH($A21,'الموظفون'!$A$14:$A$52,0)),""))</x:f>
        <x:v>شهري</x:v>
      </x:c>
      <x:c r="E21" s="189" t="n">
        <x:v>173.33</x:v>
      </x:c>
      <x:c r="F21" s="189" t="n">
        <x:v>0</x:v>
      </x:c>
      <x:c r="G21" s="191" t="n">
        <x:f>IF($A21="","",IF($D21="شهري",IFERROR(INDEX('الموظفون'!$F$14:$F$52,MATCH($A21,'الموظفون'!$A$14:$A$52,0)),0),$E21*IFERROR(INDEX('الموظفون'!$G$14:$G$52,MATCH($A21,'الموظفون'!$A$14:$A$52,0)),0)))</x:f>
        <x:v>3500</x:v>
      </x:c>
      <x:c r="H21" s="191" t="n">
        <x:f>IF($A21="","",$F21*IF($D21="شهري",IFERROR(INDEX('الموظفون'!$F$14:$F$52,MATCH($A21,'الموظفون'!$A$14:$A$52,0))/INDEX('الموظفون'!$H$14:$H$52,MATCH($A21,'الموظفون'!$A$14:$A$52,0)),0),IFERROR(INDEX('الموظفون'!$G$14:$G$52,MATCH($A21,'الموظفون'!$A$14:$A$52,0)),0))*1.5)</x:f>
        <x:v>0</x:v>
      </x:c>
      <x:c r="I21" s="191" t="n">
        <x:f>IF($A21="","",IFERROR(INDEX('الموظفون'!$K$14:$K$52,MATCH($A21,'الموظفون'!$A$14:$A$52,0)),0))</x:f>
        <x:v>100</x:v>
      </x:c>
      <x:c r="J21" s="191" t="n">
        <x:f>IF($A21="","",SUMIFS('التعديلات'!$E$14:$E$60,'التعديلات'!$B$14:$B$60,$A21,'التعديلات'!$G$14:$G$60,"معتمد",'التعديلات'!$C$14:$C$60,"مكافأة")+SUMIFS('التعديلات'!$E$14:$E$60,'التعديلات'!$B$14:$B$60,$A21,'التعديلات'!$G$14:$G$60,"معتمد",'التعديلات'!$C$14:$C$60,"عمولة")+SUMIFS('التعديلات'!$E$14:$E$60,'التعديلات'!$B$14:$B$60,$A21,'التعديلات'!$G$14:$G$60,"معتمد",'التعديلات'!$C$14:$C$60,"بدل")+SUMIFS('التعديلات'!$E$14:$E$60,'التعديلات'!$B$14:$B$60,$A21,'التعديلات'!$G$14:$G$60,"معتمد",'التعديلات'!$C$14:$C$60,"مستحق آخر"))</x:f>
        <x:v>0</x:v>
      </x:c>
      <x:c r="K21" s="191" t="n">
        <x:f>IF($A21="","",SUMIFS('التعديلات'!$E$14:$E$60,'التعديلات'!$B$14:$B$60,$A21,'التعديلات'!$G$14:$G$60,"معتمد",'التعديلات'!$C$14:$C$60,"تعويض"))</x:f>
        <x:v>180</x:v>
      </x:c>
      <x:c r="L21" s="191" t="n">
        <x:f>IF($A21="","",SUM($G21:$K21))</x:f>
        <x:v>3780</x:v>
      </x:c>
      <x:c r="M21" s="191" t="n">
        <x:f>IF($A21="","",IFERROR(INDEX('الموظفون'!$L$14:$L$52,MATCH($A21,'الموظفون'!$A$14:$A$52,0)),0))</x:f>
        <x:v>40</x:v>
      </x:c>
      <x:c r="N21" s="191" t="n">
        <x:f>IF($A21="","",SUMIFS('التعديلات'!$E$14:$E$60,'التعديلات'!$B$14:$B$60,$A21,'التعديلات'!$G$14:$G$60,"معتمد",'التعديلات'!$C$14:$C$60,"استقطاع قبل الضريبة")+SUMIFS('التعديلات'!$E$14:$E$60,'التعديلات'!$B$14:$B$60,$A21,'التعديلات'!$G$14:$G$60,"معتمد",'التعديلات'!$C$14:$C$60,"استقطاع آخر"))</x:f>
        <x:v>0</x:v>
      </x:c>
      <x:c r="O21" s="191" t="n">
        <x:f>IF($A21="","",SUMIFS('التعديلات'!$E$14:$E$60,'التعديلات'!$B$14:$B$60,$A21,'التعديلات'!$G$14:$G$60,"معتمد",'التعديلات'!$C$14:$C$60,"ضريبة / نظامي"))</x:f>
        <x:v>470</x:v>
      </x:c>
      <x:c r="P21" s="191" t="n">
        <x:f>IF($A21="","",$L21-SUM($M21:$O21))</x:f>
        <x:v>3270</x:v>
      </x:c>
      <x:c r="Q21" s="183" t="str">
        <x:v>جاهز</x:v>
      </x:c>
      <x:c r="R21" s="183" t="str">
        <x:v>مجدول</x:v>
      </x:c>
      <x:c r="S21" s="190" t="str">
        <x:f>IF($A21="","",IF($Q21="معتمد","واضح",IF($Q21="موقوف","موقوف",IF($Q21="مسودة","الاعتماد مطلوب",IF($R21="غير مجدول","الدفع غير جاهز","واضح")))))</x:f>
        <x:v>واضح</x:v>
      </x:c>
      <x:c r="T21" s="190" t="str">
        <x:f>IF($A21="","",IFERROR(INDEX('الموظفون'!$O$14:$O$52,MATCH($A21,'الموظفون'!$A$14:$A$52,0)),""))</x:f>
        <x:v>Lina Park</x:v>
      </x:c>
    </x:row>
    <x:row r="22">
      <x:c r="A22" s="183" t="str">
        <x:v>EMP-004</x:v>
      </x:c>
      <x:c r="B22" s="190" t="str">
        <x:f>IF($A22="","",IFERROR(INDEX('الموظفون'!$B$14:$B$52,MATCH($A22,'الموظفون'!$A$14:$A$52,0)),""))</x:f>
        <x:v>Noor Hassan</x:v>
      </x:c>
      <x:c r="C22" s="190" t="str">
        <x:f>IF($A22="","",IFERROR(INDEX('الموظفون'!$C$14:$C$52,MATCH($A22,'الموظفون'!$A$14:$A$52,0)),""))</x:f>
        <x:v>خدمة العملاء</x:v>
      </x:c>
      <x:c r="D22" s="190" t="str">
        <x:f>IF($A22="","",IFERROR(INDEX('الموظفون'!$E$14:$E$52,MATCH($A22,'الموظفون'!$A$14:$A$52,0)),""))</x:f>
        <x:v>شهري</x:v>
      </x:c>
      <x:c r="E22" s="189" t="n">
        <x:v>168</x:v>
      </x:c>
      <x:c r="F22" s="189" t="n">
        <x:v>8</x:v>
      </x:c>
      <x:c r="G22" s="191" t="n">
        <x:f>IF($A22="","",IF($D22="شهري",IFERROR(INDEX('الموظفون'!$F$14:$F$52,MATCH($A22,'الموظفون'!$A$14:$A$52,0)),0),$E22*IFERROR(INDEX('الموظفون'!$G$14:$G$52,MATCH($A22,'الموظفون'!$A$14:$A$52,0)),0)))</x:f>
        <x:v>4100</x:v>
      </x:c>
      <x:c r="H22" s="191" t="n">
        <x:f>IF($A22="","",$F22*IF($D22="شهري",IFERROR(INDEX('الموظفون'!$F$14:$F$52,MATCH($A22,'الموظفون'!$A$14:$A$52,0))/INDEX('الموظفون'!$H$14:$H$52,MATCH($A22,'الموظفون'!$A$14:$A$52,0)),0),IFERROR(INDEX('الموظفون'!$G$14:$G$52,MATCH($A22,'الموظفون'!$A$14:$A$52,0)),0))*1.5)</x:f>
        <x:v>283.85161253101023</x:v>
      </x:c>
      <x:c r="I22" s="191" t="n">
        <x:f>IF($A22="","",IFERROR(INDEX('الموظفون'!$K$14:$K$52,MATCH($A22,'الموظفون'!$A$14:$A$52,0)),0))</x:f>
        <x:v>200</x:v>
      </x:c>
      <x:c r="J22" s="191" t="n">
        <x:f>IF($A22="","",SUMIFS('التعديلات'!$E$14:$E$60,'التعديلات'!$B$14:$B$60,$A22,'التعديلات'!$G$14:$G$60,"معتمد",'التعديلات'!$C$14:$C$60,"مكافأة")+SUMIFS('التعديلات'!$E$14:$E$60,'التعديلات'!$B$14:$B$60,$A22,'التعديلات'!$G$14:$G$60,"معتمد",'التعديلات'!$C$14:$C$60,"عمولة")+SUMIFS('التعديلات'!$E$14:$E$60,'التعديلات'!$B$14:$B$60,$A22,'التعديلات'!$G$14:$G$60,"معتمد",'التعديلات'!$C$14:$C$60,"بدل")+SUMIFS('التعديلات'!$E$14:$E$60,'التعديلات'!$B$14:$B$60,$A22,'التعديلات'!$G$14:$G$60,"معتمد",'التعديلات'!$C$14:$C$60,"مستحق آخر"))</x:f>
        <x:v>220</x:v>
      </x:c>
      <x:c r="K22" s="191" t="n">
        <x:f>IF($A22="","",SUMIFS('التعديلات'!$E$14:$E$60,'التعديلات'!$B$14:$B$60,$A22,'التعديلات'!$G$14:$G$60,"معتمد",'التعديلات'!$C$14:$C$60,"تعويض"))</x:f>
        <x:v>0</x:v>
      </x:c>
      <x:c r="L22" s="191" t="n">
        <x:f>IF($A22="","",SUM($G22:$K22))</x:f>
        <x:v>4803.851612531011</x:v>
      </x:c>
      <x:c r="M22" s="191" t="n">
        <x:f>IF($A22="","",IFERROR(INDEX('الموظفون'!$L$14:$L$52,MATCH($A22,'الموظفون'!$A$14:$A$52,0)),0))</x:f>
        <x:v>60</x:v>
      </x:c>
      <x:c r="N22" s="191" t="n">
        <x:f>IF($A22="","",SUMIFS('التعديلات'!$E$14:$E$60,'التعديلات'!$B$14:$B$60,$A22,'التعديلات'!$G$14:$G$60,"معتمد",'التعديلات'!$C$14:$C$60,"استقطاع قبل الضريبة")+SUMIFS('التعديلات'!$E$14:$E$60,'التعديلات'!$B$14:$B$60,$A22,'التعديلات'!$G$14:$G$60,"معتمد",'التعديلات'!$C$14:$C$60,"استقطاع آخر"))</x:f>
        <x:v>0</x:v>
      </x:c>
      <x:c r="O22" s="191" t="n">
        <x:f>IF($A22="","",SUMIFS('التعديلات'!$E$14:$E$60,'التعديلات'!$B$14:$B$60,$A22,'التعديلات'!$G$14:$G$60,"معتمد",'التعديلات'!$C$14:$C$60,"ضريبة / نظامي"))</x:f>
        <x:v>610</x:v>
      </x:c>
      <x:c r="P22" s="191" t="n">
        <x:f>IF($A22="","",$L22-SUM($M22:$O22))</x:f>
        <x:v>4133.851612531011</x:v>
      </x:c>
      <x:c r="Q22" s="183" t="str">
        <x:v>جاهز</x:v>
      </x:c>
      <x:c r="R22" s="183" t="str">
        <x:v>مجدول</x:v>
      </x:c>
      <x:c r="S22" s="190" t="str">
        <x:f>IF($A22="","",IF($Q22="معتمد","واضح",IF($Q22="موقوف","موقوف",IF($Q22="مسودة","الاعتماد مطلوب",IF($R22="غير مجدول","الدفع غير جاهز","واضح")))))</x:f>
        <x:v>واضح</x:v>
      </x:c>
      <x:c r="T22" s="190" t="str">
        <x:f>IF($A22="","",IFERROR(INDEX('الموظفون'!$O$14:$O$52,MATCH($A22,'الموظفون'!$A$14:$A$52,0)),""))</x:f>
        <x:v>Maya Chen</x:v>
      </x:c>
    </x:row>
    <x:row r="23">
      <x:c r="A23" s="183" t="str">
        <x:v>EMP-005</x:v>
      </x:c>
      <x:c r="B23" s="190" t="str">
        <x:f>IF($A23="","",IFERROR(INDEX('الموظفون'!$B$14:$B$52,MATCH($A23,'الموظفون'!$A$14:$A$52,0)),""))</x:f>
        <x:v>James Cole</x:v>
      </x:c>
      <x:c r="C23" s="190" t="str">
        <x:f>IF($A23="","",IFERROR(INDEX('الموظفون'!$C$14:$C$52,MATCH($A23,'الموظفون'!$A$14:$A$52,0)),""))</x:f>
        <x:v>المستودع</x:v>
      </x:c>
      <x:c r="D23" s="190" t="str">
        <x:f>IF($A23="","",IFERROR(INDEX('الموظفون'!$E$14:$E$52,MATCH($A23,'الموظفون'!$A$14:$A$52,0)),""))</x:f>
        <x:v>بالساعة</x:v>
      </x:c>
      <x:c r="E23" s="189" t="n">
        <x:v>160</x:v>
      </x:c>
      <x:c r="F23" s="189" t="n">
        <x:v>12</x:v>
      </x:c>
      <x:c r="G23" s="191" t="n">
        <x:f>IF($A23="","",IF($D23="شهري",IFERROR(INDEX('الموظفون'!$F$14:$F$52,MATCH($A23,'الموظفون'!$A$14:$A$52,0)),0),$E23*IFERROR(INDEX('الموظفون'!$G$14:$G$52,MATCH($A23,'الموظفون'!$A$14:$A$52,0)),0)))</x:f>
        <x:v>3600</x:v>
      </x:c>
      <x:c r="H23" s="191" t="n">
        <x:f>IF($A23="","",$F23*IF($D23="شهري",IFERROR(INDEX('الموظفون'!$F$14:$F$52,MATCH($A23,'الموظفون'!$A$14:$A$52,0))/INDEX('الموظفون'!$H$14:$H$52,MATCH($A23,'الموظفون'!$A$14:$A$52,0)),0),IFERROR(INDEX('الموظفون'!$G$14:$G$52,MATCH($A23,'الموظفون'!$A$14:$A$52,0)),0))*1.5)</x:f>
        <x:v>405</x:v>
      </x:c>
      <x:c r="I23" s="191" t="n">
        <x:f>IF($A23="","",IFERROR(INDEX('الموظفون'!$K$14:$K$52,MATCH($A23,'الموظفون'!$A$14:$A$52,0)),0))</x:f>
        <x:v>75</x:v>
      </x:c>
      <x:c r="J23" s="191" t="n">
        <x:f>IF($A23="","",SUMIFS('التعديلات'!$E$14:$E$60,'التعديلات'!$B$14:$B$60,$A23,'التعديلات'!$G$14:$G$60,"معتمد",'التعديلات'!$C$14:$C$60,"مكافأة")+SUMIFS('التعديلات'!$E$14:$E$60,'التعديلات'!$B$14:$B$60,$A23,'التعديلات'!$G$14:$G$60,"معتمد",'التعديلات'!$C$14:$C$60,"عمولة")+SUMIFS('التعديلات'!$E$14:$E$60,'التعديلات'!$B$14:$B$60,$A23,'التعديلات'!$G$14:$G$60,"معتمد",'التعديلات'!$C$14:$C$60,"بدل")+SUMIFS('التعديلات'!$E$14:$E$60,'التعديلات'!$B$14:$B$60,$A23,'التعديلات'!$G$14:$G$60,"معتمد",'التعديلات'!$C$14:$C$60,"مستحق آخر"))</x:f>
        <x:v>175</x:v>
      </x:c>
      <x:c r="K23" s="191" t="n">
        <x:f>IF($A23="","",SUMIFS('التعديلات'!$E$14:$E$60,'التعديلات'!$B$14:$B$60,$A23,'التعديلات'!$G$14:$G$60,"معتمد",'التعديلات'!$C$14:$C$60,"تعويض"))</x:f>
        <x:v>0</x:v>
      </x:c>
      <x:c r="L23" s="191" t="n">
        <x:f>IF($A23="","",SUM($G23:$K23))</x:f>
        <x:v>4255</x:v>
      </x:c>
      <x:c r="M23" s="191" t="n">
        <x:f>IF($A23="","",IFERROR(INDEX('الموظفون'!$L$14:$L$52,MATCH($A23,'الموظفون'!$A$14:$A$52,0)),0))</x:f>
        <x:v>25</x:v>
      </x:c>
      <x:c r="N23" s="191" t="n">
        <x:f>IF($A23="","",SUMIFS('التعديلات'!$E$14:$E$60,'التعديلات'!$B$14:$B$60,$A23,'التعديلات'!$G$14:$G$60,"معتمد",'التعديلات'!$C$14:$C$60,"استقطاع قبل الضريبة")+SUMIFS('التعديلات'!$E$14:$E$60,'التعديلات'!$B$14:$B$60,$A23,'التعديلات'!$G$14:$G$60,"معتمد",'التعديلات'!$C$14:$C$60,"استقطاع آخر"))</x:f>
        <x:v>0</x:v>
      </x:c>
      <x:c r="O23" s="191" t="n">
        <x:f>IF($A23="","",SUMIFS('التعديلات'!$E$14:$E$60,'التعديلات'!$B$14:$B$60,$A23,'التعديلات'!$G$14:$G$60,"معتمد",'التعديلات'!$C$14:$C$60,"ضريبة / نظامي"))</x:f>
        <x:v>455</x:v>
      </x:c>
      <x:c r="P23" s="191" t="n">
        <x:f>IF($A23="","",$L23-SUM($M23:$O23))</x:f>
        <x:v>3775</x:v>
      </x:c>
      <x:c r="Q23" s="183" t="str">
        <x:v>جاهز</x:v>
      </x:c>
      <x:c r="R23" s="183" t="str">
        <x:v>مجدول</x:v>
      </x:c>
      <x:c r="S23" s="190" t="str">
        <x:f>IF($A23="","",IF($Q23="معتمد","واضح",IF($Q23="موقوف","موقوف",IF($Q23="مسودة","الاعتماد مطلوب",IF($R23="غير مجدول","الدفع غير جاهز","واضح")))))</x:f>
        <x:v>واضح</x:v>
      </x:c>
      <x:c r="T23" s="190" t="str">
        <x:f>IF($A23="","",IFERROR(INDEX('الموظفون'!$O$14:$O$52,MATCH($A23,'الموظفون'!$A$14:$A$52,0)),""))</x:f>
        <x:v>Noor Hassan</x:v>
      </x:c>
    </x:row>
    <x:row r="24">
      <x:c r="A24" s="183" t="str">
        <x:v>EMP-006</x:v>
      </x:c>
      <x:c r="B24" s="190" t="str">
        <x:f>IF($A24="","",IFERROR(INDEX('الموظفون'!$B$14:$B$52,MATCH($A24,'الموظفون'!$A$14:$A$52,0)),""))</x:f>
        <x:v>Kareem Aziz</x:v>
      </x:c>
      <x:c r="C24" s="190" t="str">
        <x:f>IF($A24="","",IFERROR(INDEX('الموظفون'!$C$14:$C$52,MATCH($A24,'الموظفون'!$A$14:$A$52,0)),""))</x:f>
        <x:v>العمليات</x:v>
      </x:c>
      <x:c r="D24" s="190" t="str">
        <x:f>IF($A24="","",IFERROR(INDEX('الموظفون'!$E$14:$E$52,MATCH($A24,'الموظفون'!$A$14:$A$52,0)),""))</x:f>
        <x:v>بالساعة</x:v>
      </x:c>
      <x:c r="E24" s="189" t="n">
        <x:v>168</x:v>
      </x:c>
      <x:c r="F24" s="189" t="n">
        <x:v>10</x:v>
      </x:c>
      <x:c r="G24" s="191" t="n">
        <x:f>IF($A24="","",IF($D24="شهري",IFERROR(INDEX('الموظفون'!$F$14:$F$52,MATCH($A24,'الموظفون'!$A$14:$A$52,0)),0),$E24*IFERROR(INDEX('الموظفون'!$G$14:$G$52,MATCH($A24,'الموظفون'!$A$14:$A$52,0)),0)))</x:f>
        <x:v>4032</x:v>
      </x:c>
      <x:c r="H24" s="191" t="n">
        <x:f>IF($A24="","",$F24*IF($D24="شهري",IFERROR(INDEX('الموظفون'!$F$14:$F$52,MATCH($A24,'الموظفون'!$A$14:$A$52,0))/INDEX('الموظفون'!$H$14:$H$52,MATCH($A24,'الموظفون'!$A$14:$A$52,0)),0),IFERROR(INDEX('الموظفون'!$G$14:$G$52,MATCH($A24,'الموظفون'!$A$14:$A$52,0)),0))*1.5)</x:f>
        <x:v>360</x:v>
      </x:c>
      <x:c r="I24" s="191" t="n">
        <x:f>IF($A24="","",IFERROR(INDEX('الموظفون'!$K$14:$K$52,MATCH($A24,'الموظفون'!$A$14:$A$52,0)),0))</x:f>
        <x:v>100</x:v>
      </x:c>
      <x:c r="J24" s="191" t="n">
        <x:f>IF($A24="","",SUMIFS('التعديلات'!$E$14:$E$60,'التعديلات'!$B$14:$B$60,$A24,'التعديلات'!$G$14:$G$60,"معتمد",'التعديلات'!$C$14:$C$60,"مكافأة")+SUMIFS('التعديلات'!$E$14:$E$60,'التعديلات'!$B$14:$B$60,$A24,'التعديلات'!$G$14:$G$60,"معتمد",'التعديلات'!$C$14:$C$60,"عمولة")+SUMIFS('التعديلات'!$E$14:$E$60,'التعديلات'!$B$14:$B$60,$A24,'التعديلات'!$G$14:$G$60,"معتمد",'التعديلات'!$C$14:$C$60,"بدل")+SUMIFS('التعديلات'!$E$14:$E$60,'التعديلات'!$B$14:$B$60,$A24,'التعديلات'!$G$14:$G$60,"معتمد",'التعديلات'!$C$14:$C$60,"مستحق آخر"))</x:f>
        <x:v>0</x:v>
      </x:c>
      <x:c r="K24" s="191" t="n">
        <x:f>IF($A24="","",SUMIFS('التعديلات'!$E$14:$E$60,'التعديلات'!$B$14:$B$60,$A24,'التعديلات'!$G$14:$G$60,"معتمد",'التعديلات'!$C$14:$C$60,"تعويض"))</x:f>
        <x:v>0</x:v>
      </x:c>
      <x:c r="L24" s="191" t="n">
        <x:f>IF($A24="","",SUM($G24:$K24))</x:f>
        <x:v>4492</x:v>
      </x:c>
      <x:c r="M24" s="191" t="n">
        <x:f>IF($A24="","",IFERROR(INDEX('الموظفون'!$L$14:$L$52,MATCH($A24,'الموظفون'!$A$14:$A$52,0)),0))</x:f>
        <x:v>30</x:v>
      </x:c>
      <x:c r="N24" s="191" t="n">
        <x:f>IF($A24="","",SUMIFS('التعديلات'!$E$14:$E$60,'التعديلات'!$B$14:$B$60,$A24,'التعديلات'!$G$14:$G$60,"معتمد",'التعديلات'!$C$14:$C$60,"استقطاع قبل الضريبة")+SUMIFS('التعديلات'!$E$14:$E$60,'التعديلات'!$B$14:$B$60,$A24,'التعديلات'!$G$14:$G$60,"معتمد",'التعديلات'!$C$14:$C$60,"استقطاع آخر"))</x:f>
        <x:v>90</x:v>
      </x:c>
      <x:c r="O24" s="191" t="n">
        <x:f>IF($A24="","",SUMIFS('التعديلات'!$E$14:$E$60,'التعديلات'!$B$14:$B$60,$A24,'التعديلات'!$G$14:$G$60,"معتمد",'التعديلات'!$C$14:$C$60,"ضريبة / نظامي"))</x:f>
        <x:v>500</x:v>
      </x:c>
      <x:c r="P24" s="191" t="n">
        <x:f>IF($A24="","",$L24-SUM($M24:$O24))</x:f>
        <x:v>3872</x:v>
      </x:c>
      <x:c r="Q24" s="183" t="str">
        <x:v>جاهز</x:v>
      </x:c>
      <x:c r="R24" s="183" t="str">
        <x:v>مجدول</x:v>
      </x:c>
      <x:c r="S24" s="190" t="str">
        <x:f>IF($A24="","",IF($Q24="معتمد","واضح",IF($Q24="موقوف","موقوف",IF($Q24="مسودة","الاعتماد مطلوب",IF($R24="غير مجدول","الدفع غير جاهز","واضح")))))</x:f>
        <x:v>واضح</x:v>
      </x:c>
      <x:c r="T24" s="190" t="str">
        <x:f>IF($A24="","",IFERROR(INDEX('الموظفون'!$O$14:$O$52,MATCH($A24,'الموظفون'!$A$14:$A$52,0)),""))</x:f>
        <x:v>Maya Chen</x:v>
      </x:c>
    </x:row>
    <x:row r="25">
      <x:c r="A25" s="183" t="str">
        <x:v>EMP-007</x:v>
      </x:c>
      <x:c r="B25" s="190" t="str">
        <x:f>IF($A25="","",IFERROR(INDEX('الموظفون'!$B$14:$B$52,MATCH($A25,'الموظفون'!$A$14:$A$52,0)),""))</x:f>
        <x:v>Anna Brooks</x:v>
      </x:c>
      <x:c r="C25" s="190" t="str">
        <x:f>IF($A25="","",IFERROR(INDEX('الموظفون'!$C$14:$C$52,MATCH($A25,'الموظفون'!$A$14:$A$52,0)),""))</x:f>
        <x:v>المبيعات</x:v>
      </x:c>
      <x:c r="D25" s="190" t="str">
        <x:f>IF($A25="","",IFERROR(INDEX('الموظفون'!$E$14:$E$52,MATCH($A25,'الموظفون'!$A$14:$A$52,0)),""))</x:f>
        <x:v>بالساعة</x:v>
      </x:c>
      <x:c r="E25" s="189" t="n">
        <x:v>96</x:v>
      </x:c>
      <x:c r="F25" s="189" t="n">
        <x:v>3</x:v>
      </x:c>
      <x:c r="G25" s="191" t="n">
        <x:f>IF($A25="","",IF($D25="شهري",IFERROR(INDEX('الموظفون'!$F$14:$F$52,MATCH($A25,'الموظفون'!$A$14:$A$52,0)),0),$E25*IFERROR(INDEX('الموظفون'!$G$14:$G$52,MATCH($A25,'الموظفون'!$A$14:$A$52,0)),0)))</x:f>
        <x:v>1872</x:v>
      </x:c>
      <x:c r="H25" s="191" t="n">
        <x:f>IF($A25="","",$F25*IF($D25="شهري",IFERROR(INDEX('الموظفون'!$F$14:$F$52,MATCH($A25,'الموظفون'!$A$14:$A$52,0))/INDEX('الموظفون'!$H$14:$H$52,MATCH($A25,'الموظفون'!$A$14:$A$52,0)),0),IFERROR(INDEX('الموظفون'!$G$14:$G$52,MATCH($A25,'الموظفون'!$A$14:$A$52,0)),0))*1.5)</x:f>
        <x:v>87.75</x:v>
      </x:c>
      <x:c r="I25" s="191" t="n">
        <x:f>IF($A25="","",IFERROR(INDEX('الموظفون'!$K$14:$K$52,MATCH($A25,'الموظفون'!$A$14:$A$52,0)),0))</x:f>
        <x:v>50</x:v>
      </x:c>
      <x:c r="J25" s="191" t="n">
        <x:f>IF($A25="","",SUMIFS('التعديلات'!$E$14:$E$60,'التعديلات'!$B$14:$B$60,$A25,'التعديلات'!$G$14:$G$60,"معتمد",'التعديلات'!$C$14:$C$60,"مكافأة")+SUMIFS('التعديلات'!$E$14:$E$60,'التعديلات'!$B$14:$B$60,$A25,'التعديلات'!$G$14:$G$60,"معتمد",'التعديلات'!$C$14:$C$60,"عمولة")+SUMIFS('التعديلات'!$E$14:$E$60,'التعديلات'!$B$14:$B$60,$A25,'التعديلات'!$G$14:$G$60,"معتمد",'التعديلات'!$C$14:$C$60,"بدل")+SUMIFS('التعديلات'!$E$14:$E$60,'التعديلات'!$B$14:$B$60,$A25,'التعديلات'!$G$14:$G$60,"معتمد",'التعديلات'!$C$14:$C$60,"مستحق آخر"))</x:f>
        <x:v>240</x:v>
      </x:c>
      <x:c r="K25" s="191" t="n">
        <x:f>IF($A25="","",SUMIFS('التعديلات'!$E$14:$E$60,'التعديلات'!$B$14:$B$60,$A25,'التعديلات'!$G$14:$G$60,"معتمد",'التعديلات'!$C$14:$C$60,"تعويض"))</x:f>
        <x:v>0</x:v>
      </x:c>
      <x:c r="L25" s="191" t="n">
        <x:f>IF($A25="","",SUM($G25:$K25))</x:f>
        <x:v>2249.75</x:v>
      </x:c>
      <x:c r="M25" s="191" t="n">
        <x:f>IF($A25="","",IFERROR(INDEX('الموظفون'!$L$14:$L$52,MATCH($A25,'الموظفون'!$A$14:$A$52,0)),0))</x:f>
        <x:v>20</x:v>
      </x:c>
      <x:c r="N25" s="191" t="n">
        <x:f>IF($A25="","",SUMIFS('التعديلات'!$E$14:$E$60,'التعديلات'!$B$14:$B$60,$A25,'التعديلات'!$G$14:$G$60,"معتمد",'التعديلات'!$C$14:$C$60,"استقطاع قبل الضريبة")+SUMIFS('التعديلات'!$E$14:$E$60,'التعديلات'!$B$14:$B$60,$A25,'التعديلات'!$G$14:$G$60,"معتمد",'التعديلات'!$C$14:$C$60,"استقطاع آخر"))</x:f>
        <x:v>0</x:v>
      </x:c>
      <x:c r="O25" s="191" t="n">
        <x:f>IF($A25="","",SUMIFS('التعديلات'!$E$14:$E$60,'التعديلات'!$B$14:$B$60,$A25,'التعديلات'!$G$14:$G$60,"معتمد",'التعديلات'!$C$14:$C$60,"ضريبة / نظامي"))</x:f>
        <x:v>245</x:v>
      </x:c>
      <x:c r="P25" s="191" t="n">
        <x:f>IF($A25="","",$L25-SUM($M25:$O25))</x:f>
        <x:v>1984.75</x:v>
      </x:c>
      <x:c r="Q25" s="183" t="str">
        <x:v>مسودة</x:v>
      </x:c>
      <x:c r="R25" s="183" t="str">
        <x:v>غير مجدول</x:v>
      </x:c>
      <x:c r="S25" s="190" t="str">
        <x:f>IF($A25="","",IF($Q25="معتمد","واضح",IF($Q25="موقوف","موقوف",IF($Q25="مسودة","الاعتماد مطلوب",IF($R25="غير مجدول","الدفع غير جاهز","واضح")))))</x:f>
        <x:v>الاعتماد مطلوب</x:v>
      </x:c>
      <x:c r="T25" s="190" t="str">
        <x:f>IF($A25="","",IFERROR(INDEX('الموظفون'!$O$14:$O$52,MATCH($A25,'الموظفون'!$A$14:$A$52,0)),""))</x:f>
        <x:v>Omar Hassan</x:v>
      </x:c>
    </x:row>
    <x:row r="26">
      <x:c r="A26" s="183"/>
      <x:c r="B26" s="190" t="str">
        <x:f>IF($A26="","",IFERROR(INDEX('الموظفون'!$B$14:$B$52,MATCH($A26,'الموظفون'!$A$14:$A$52,0)),""))</x:f>
      </x:c>
      <x:c r="C26" s="190" t="str">
        <x:f>IF($A26="","",IFERROR(INDEX('الموظفون'!$C$14:$C$52,MATCH($A26,'الموظفون'!$A$14:$A$52,0)),""))</x:f>
      </x:c>
      <x:c r="D26" s="190" t="str">
        <x:f>IF($A26="","",IFERROR(INDEX('الموظفون'!$E$14:$E$52,MATCH($A26,'الموظفون'!$A$14:$A$52,0)),""))</x:f>
      </x:c>
      <x:c r="E26" s="189"/>
      <x:c r="F26" s="189"/>
      <x:c r="G26" s="191" t="str">
        <x:f>IF($A26="","",IF($D26="شهري",IFERROR(INDEX('الموظفون'!$F$14:$F$52,MATCH($A26,'الموظفون'!$A$14:$A$52,0)),0),$E26*IFERROR(INDEX('الموظفون'!$G$14:$G$52,MATCH($A26,'الموظفون'!$A$14:$A$52,0)),0)))</x:f>
      </x:c>
      <x:c r="H26" s="191" t="str">
        <x:f>IF($A26="","",$F26*IF($D26="شهري",IFERROR(INDEX('الموظفون'!$F$14:$F$52,MATCH($A26,'الموظفون'!$A$14:$A$52,0))/INDEX('الموظفون'!$H$14:$H$52,MATCH($A26,'الموظفون'!$A$14:$A$52,0)),0),IFERROR(INDEX('الموظفون'!$G$14:$G$52,MATCH($A26,'الموظفون'!$A$14:$A$52,0)),0))*1.5)</x:f>
      </x:c>
      <x:c r="I26" s="191" t="str">
        <x:f>IF($A26="","",IFERROR(INDEX('الموظفون'!$K$14:$K$52,MATCH($A26,'الموظفون'!$A$14:$A$52,0)),0))</x:f>
      </x:c>
      <x:c r="J26" s="191" t="str">
        <x:f>IF($A26="","",SUMIFS('التعديلات'!$E$14:$E$60,'التعديلات'!$B$14:$B$60,$A26,'التعديلات'!$G$14:$G$60,"معتمد",'التعديلات'!$C$14:$C$60,"مكافأة")+SUMIFS('التعديلات'!$E$14:$E$60,'التعديلات'!$B$14:$B$60,$A26,'التعديلات'!$G$14:$G$60,"معتمد",'التعديلات'!$C$14:$C$60,"عمولة")+SUMIFS('التعديلات'!$E$14:$E$60,'التعديلات'!$B$14:$B$60,$A26,'التعديلات'!$G$14:$G$60,"معتمد",'التعديلات'!$C$14:$C$60,"بدل")+SUMIFS('التعديلات'!$E$14:$E$60,'التعديلات'!$B$14:$B$60,$A26,'التعديلات'!$G$14:$G$60,"معتمد",'التعديلات'!$C$14:$C$60,"مستحق آخر"))</x:f>
      </x:c>
      <x:c r="K26" s="191" t="str">
        <x:f>IF($A26="","",SUMIFS('التعديلات'!$E$14:$E$60,'التعديلات'!$B$14:$B$60,$A26,'التعديلات'!$G$14:$G$60,"معتمد",'التعديلات'!$C$14:$C$60,"تعويض"))</x:f>
      </x:c>
      <x:c r="L26" s="191" t="str">
        <x:f>IF($A26="","",SUM($G26:$K26))</x:f>
      </x:c>
      <x:c r="M26" s="191" t="str">
        <x:f>IF($A26="","",IFERROR(INDEX('الموظفون'!$L$14:$L$52,MATCH($A26,'الموظفون'!$A$14:$A$52,0)),0))</x:f>
      </x:c>
      <x:c r="N26" s="191" t="str">
        <x:f>IF($A26="","",SUMIFS('التعديلات'!$E$14:$E$60,'التعديلات'!$B$14:$B$60,$A26,'التعديلات'!$G$14:$G$60,"معتمد",'التعديلات'!$C$14:$C$60,"استقطاع قبل الضريبة")+SUMIFS('التعديلات'!$E$14:$E$60,'التعديلات'!$B$14:$B$60,$A26,'التعديلات'!$G$14:$G$60,"معتمد",'التعديلات'!$C$14:$C$60,"استقطاع آخر"))</x:f>
      </x:c>
      <x:c r="O26" s="191" t="str">
        <x:f>IF($A26="","",SUMIFS('التعديلات'!$E$14:$E$60,'التعديلات'!$B$14:$B$60,$A26,'التعديلات'!$G$14:$G$60,"معتمد",'التعديلات'!$C$14:$C$60,"ضريبة / نظامي"))</x:f>
      </x:c>
      <x:c r="P26" s="191" t="str">
        <x:f>IF($A26="","",$L26-SUM($M26:$O26))</x:f>
      </x:c>
      <x:c r="Q26" s="183"/>
      <x:c r="R26" s="183"/>
      <x:c r="S26" s="190" t="str">
        <x:f>IF($A26="","",IF($Q26="معتمد","واضح",IF($Q26="موقوف","موقوف",IF($Q26="مسودة","الاعتماد مطلوب",IF($R26="غير مجدول","الدفع غير جاهز","واضح")))))</x:f>
      </x:c>
      <x:c r="T26" s="190" t="str">
        <x:f>IF($A26="","",IFERROR(INDEX('الموظفون'!$O$14:$O$52,MATCH($A26,'الموظفون'!$A$14:$A$52,0)),""))</x:f>
      </x:c>
    </x:row>
    <x:row r="27">
      <x:c r="A27" s="183"/>
      <x:c r="B27" s="190" t="str">
        <x:f>IF($A27="","",IFERROR(INDEX('الموظفون'!$B$14:$B$52,MATCH($A27,'الموظفون'!$A$14:$A$52,0)),""))</x:f>
      </x:c>
      <x:c r="C27" s="190" t="str">
        <x:f>IF($A27="","",IFERROR(INDEX('الموظفون'!$C$14:$C$52,MATCH($A27,'الموظفون'!$A$14:$A$52,0)),""))</x:f>
      </x:c>
      <x:c r="D27" s="190" t="str">
        <x:f>IF($A27="","",IFERROR(INDEX('الموظفون'!$E$14:$E$52,MATCH($A27,'الموظفون'!$A$14:$A$52,0)),""))</x:f>
      </x:c>
      <x:c r="E27" s="189"/>
      <x:c r="F27" s="189"/>
      <x:c r="G27" s="191" t="str">
        <x:f>IF($A27="","",IF($D27="شهري",IFERROR(INDEX('الموظفون'!$F$14:$F$52,MATCH($A27,'الموظفون'!$A$14:$A$52,0)),0),$E27*IFERROR(INDEX('الموظفون'!$G$14:$G$52,MATCH($A27,'الموظفون'!$A$14:$A$52,0)),0)))</x:f>
      </x:c>
      <x:c r="H27" s="191" t="str">
        <x:f>IF($A27="","",$F27*IF($D27="شهري",IFERROR(INDEX('الموظفون'!$F$14:$F$52,MATCH($A27,'الموظفون'!$A$14:$A$52,0))/INDEX('الموظفون'!$H$14:$H$52,MATCH($A27,'الموظفون'!$A$14:$A$52,0)),0),IFERROR(INDEX('الموظفون'!$G$14:$G$52,MATCH($A27,'الموظفون'!$A$14:$A$52,0)),0))*1.5)</x:f>
      </x:c>
      <x:c r="I27" s="191" t="str">
        <x:f>IF($A27="","",IFERROR(INDEX('الموظفون'!$K$14:$K$52,MATCH($A27,'الموظفون'!$A$14:$A$52,0)),0))</x:f>
      </x:c>
      <x:c r="J27" s="191" t="str">
        <x:f>IF($A27="","",SUMIFS('التعديلات'!$E$14:$E$60,'التعديلات'!$B$14:$B$60,$A27,'التعديلات'!$G$14:$G$60,"معتمد",'التعديلات'!$C$14:$C$60,"مكافأة")+SUMIFS('التعديلات'!$E$14:$E$60,'التعديلات'!$B$14:$B$60,$A27,'التعديلات'!$G$14:$G$60,"معتمد",'التعديلات'!$C$14:$C$60,"عمولة")+SUMIFS('التعديلات'!$E$14:$E$60,'التعديلات'!$B$14:$B$60,$A27,'التعديلات'!$G$14:$G$60,"معتمد",'التعديلات'!$C$14:$C$60,"بدل")+SUMIFS('التعديلات'!$E$14:$E$60,'التعديلات'!$B$14:$B$60,$A27,'التعديلات'!$G$14:$G$60,"معتمد",'التعديلات'!$C$14:$C$60,"مستحق آخر"))</x:f>
      </x:c>
      <x:c r="K27" s="191" t="str">
        <x:f>IF($A27="","",SUMIFS('التعديلات'!$E$14:$E$60,'التعديلات'!$B$14:$B$60,$A27,'التعديلات'!$G$14:$G$60,"معتمد",'التعديلات'!$C$14:$C$60,"تعويض"))</x:f>
      </x:c>
      <x:c r="L27" s="191" t="str">
        <x:f>IF($A27="","",SUM($G27:$K27))</x:f>
      </x:c>
      <x:c r="M27" s="191" t="str">
        <x:f>IF($A27="","",IFERROR(INDEX('الموظفون'!$L$14:$L$52,MATCH($A27,'الموظفون'!$A$14:$A$52,0)),0))</x:f>
      </x:c>
      <x:c r="N27" s="191" t="str">
        <x:f>IF($A27="","",SUMIFS('التعديلات'!$E$14:$E$60,'التعديلات'!$B$14:$B$60,$A27,'التعديلات'!$G$14:$G$60,"معتمد",'التعديلات'!$C$14:$C$60,"استقطاع قبل الضريبة")+SUMIFS('التعديلات'!$E$14:$E$60,'التعديلات'!$B$14:$B$60,$A27,'التعديلات'!$G$14:$G$60,"معتمد",'التعديلات'!$C$14:$C$60,"استقطاع آخر"))</x:f>
      </x:c>
      <x:c r="O27" s="191" t="str">
        <x:f>IF($A27="","",SUMIFS('التعديلات'!$E$14:$E$60,'التعديلات'!$B$14:$B$60,$A27,'التعديلات'!$G$14:$G$60,"معتمد",'التعديلات'!$C$14:$C$60,"ضريبة / نظامي"))</x:f>
      </x:c>
      <x:c r="P27" s="191" t="str">
        <x:f>IF($A27="","",$L27-SUM($M27:$O27))</x:f>
      </x:c>
      <x:c r="Q27" s="183"/>
      <x:c r="R27" s="183"/>
      <x:c r="S27" s="190" t="str">
        <x:f>IF($A27="","",IF($Q27="معتمد","واضح",IF($Q27="موقوف","موقوف",IF($Q27="مسودة","الاعتماد مطلوب",IF($R27="غير مجدول","الدفع غير جاهز","واضح")))))</x:f>
      </x:c>
      <x:c r="T27" s="190" t="str">
        <x:f>IF($A27="","",IFERROR(INDEX('الموظفون'!$O$14:$O$52,MATCH($A27,'الموظفون'!$A$14:$A$52,0)),""))</x:f>
      </x:c>
    </x:row>
    <x:row r="28">
      <x:c r="A28" s="183"/>
      <x:c r="B28" s="190" t="str">
        <x:f>IF($A28="","",IFERROR(INDEX('الموظفون'!$B$14:$B$52,MATCH($A28,'الموظفون'!$A$14:$A$52,0)),""))</x:f>
      </x:c>
      <x:c r="C28" s="190" t="str">
        <x:f>IF($A28="","",IFERROR(INDEX('الموظفون'!$C$14:$C$52,MATCH($A28,'الموظفون'!$A$14:$A$52,0)),""))</x:f>
      </x:c>
      <x:c r="D28" s="190" t="str">
        <x:f>IF($A28="","",IFERROR(INDEX('الموظفون'!$E$14:$E$52,MATCH($A28,'الموظفون'!$A$14:$A$52,0)),""))</x:f>
      </x:c>
      <x:c r="E28" s="189"/>
      <x:c r="F28" s="189"/>
      <x:c r="G28" s="191" t="str">
        <x:f>IF($A28="","",IF($D28="شهري",IFERROR(INDEX('الموظفون'!$F$14:$F$52,MATCH($A28,'الموظفون'!$A$14:$A$52,0)),0),$E28*IFERROR(INDEX('الموظفون'!$G$14:$G$52,MATCH($A28,'الموظفون'!$A$14:$A$52,0)),0)))</x:f>
      </x:c>
      <x:c r="H28" s="191" t="str">
        <x:f>IF($A28="","",$F28*IF($D28="شهري",IFERROR(INDEX('الموظفون'!$F$14:$F$52,MATCH($A28,'الموظفون'!$A$14:$A$52,0))/INDEX('الموظفون'!$H$14:$H$52,MATCH($A28,'الموظفون'!$A$14:$A$52,0)),0),IFERROR(INDEX('الموظفون'!$G$14:$G$52,MATCH($A28,'الموظفون'!$A$14:$A$52,0)),0))*1.5)</x:f>
      </x:c>
      <x:c r="I28" s="191" t="str">
        <x:f>IF($A28="","",IFERROR(INDEX('الموظفون'!$K$14:$K$52,MATCH($A28,'الموظفون'!$A$14:$A$52,0)),0))</x:f>
      </x:c>
      <x:c r="J28" s="191" t="str">
        <x:f>IF($A28="","",SUMIFS('التعديلات'!$E$14:$E$60,'التعديلات'!$B$14:$B$60,$A28,'التعديلات'!$G$14:$G$60,"معتمد",'التعديلات'!$C$14:$C$60,"مكافأة")+SUMIFS('التعديلات'!$E$14:$E$60,'التعديلات'!$B$14:$B$60,$A28,'التعديلات'!$G$14:$G$60,"معتمد",'التعديلات'!$C$14:$C$60,"عمولة")+SUMIFS('التعديلات'!$E$14:$E$60,'التعديلات'!$B$14:$B$60,$A28,'التعديلات'!$G$14:$G$60,"معتمد",'التعديلات'!$C$14:$C$60,"بدل")+SUMIFS('التعديلات'!$E$14:$E$60,'التعديلات'!$B$14:$B$60,$A28,'التعديلات'!$G$14:$G$60,"معتمد",'التعديلات'!$C$14:$C$60,"مستحق آخر"))</x:f>
      </x:c>
      <x:c r="K28" s="191" t="str">
        <x:f>IF($A28="","",SUMIFS('التعديلات'!$E$14:$E$60,'التعديلات'!$B$14:$B$60,$A28,'التعديلات'!$G$14:$G$60,"معتمد",'التعديلات'!$C$14:$C$60,"تعويض"))</x:f>
      </x:c>
      <x:c r="L28" s="191" t="str">
        <x:f>IF($A28="","",SUM($G28:$K28))</x:f>
      </x:c>
      <x:c r="M28" s="191" t="str">
        <x:f>IF($A28="","",IFERROR(INDEX('الموظفون'!$L$14:$L$52,MATCH($A28,'الموظفون'!$A$14:$A$52,0)),0))</x:f>
      </x:c>
      <x:c r="N28" s="191" t="str">
        <x:f>IF($A28="","",SUMIFS('التعديلات'!$E$14:$E$60,'التعديلات'!$B$14:$B$60,$A28,'التعديلات'!$G$14:$G$60,"معتمد",'التعديلات'!$C$14:$C$60,"استقطاع قبل الضريبة")+SUMIFS('التعديلات'!$E$14:$E$60,'التعديلات'!$B$14:$B$60,$A28,'التعديلات'!$G$14:$G$60,"معتمد",'التعديلات'!$C$14:$C$60,"استقطاع آخر"))</x:f>
      </x:c>
      <x:c r="O28" s="191" t="str">
        <x:f>IF($A28="","",SUMIFS('التعديلات'!$E$14:$E$60,'التعديلات'!$B$14:$B$60,$A28,'التعديلات'!$G$14:$G$60,"معتمد",'التعديلات'!$C$14:$C$60,"ضريبة / نظامي"))</x:f>
      </x:c>
      <x:c r="P28" s="191" t="str">
        <x:f>IF($A28="","",$L28-SUM($M28:$O28))</x:f>
      </x:c>
      <x:c r="Q28" s="183"/>
      <x:c r="R28" s="183"/>
      <x:c r="S28" s="190" t="str">
        <x:f>IF($A28="","",IF($Q28="معتمد","واضح",IF($Q28="موقوف","موقوف",IF($Q28="مسودة","الاعتماد مطلوب",IF($R28="غير مجدول","الدفع غير جاهز","واضح")))))</x:f>
      </x:c>
      <x:c r="T28" s="190" t="str">
        <x:f>IF($A28="","",IFERROR(INDEX('الموظفون'!$O$14:$O$52,MATCH($A28,'الموظفون'!$A$14:$A$52,0)),""))</x:f>
      </x:c>
    </x:row>
    <x:row r="29">
      <x:c r="A29" s="183"/>
      <x:c r="B29" s="190" t="str">
        <x:f>IF($A29="","",IFERROR(INDEX('الموظفون'!$B$14:$B$52,MATCH($A29,'الموظفون'!$A$14:$A$52,0)),""))</x:f>
      </x:c>
      <x:c r="C29" s="190" t="str">
        <x:f>IF($A29="","",IFERROR(INDEX('الموظفون'!$C$14:$C$52,MATCH($A29,'الموظفون'!$A$14:$A$52,0)),""))</x:f>
      </x:c>
      <x:c r="D29" s="190" t="str">
        <x:f>IF($A29="","",IFERROR(INDEX('الموظفون'!$E$14:$E$52,MATCH($A29,'الموظفون'!$A$14:$A$52,0)),""))</x:f>
      </x:c>
      <x:c r="E29" s="189"/>
      <x:c r="F29" s="189"/>
      <x:c r="G29" s="191" t="str">
        <x:f>IF($A29="","",IF($D29="شهري",IFERROR(INDEX('الموظفون'!$F$14:$F$52,MATCH($A29,'الموظفون'!$A$14:$A$52,0)),0),$E29*IFERROR(INDEX('الموظفون'!$G$14:$G$52,MATCH($A29,'الموظفون'!$A$14:$A$52,0)),0)))</x:f>
      </x:c>
      <x:c r="H29" s="191" t="str">
        <x:f>IF($A29="","",$F29*IF($D29="شهري",IFERROR(INDEX('الموظفون'!$F$14:$F$52,MATCH($A29,'الموظفون'!$A$14:$A$52,0))/INDEX('الموظفون'!$H$14:$H$52,MATCH($A29,'الموظفون'!$A$14:$A$52,0)),0),IFERROR(INDEX('الموظفون'!$G$14:$G$52,MATCH($A29,'الموظفون'!$A$14:$A$52,0)),0))*1.5)</x:f>
      </x:c>
      <x:c r="I29" s="191" t="str">
        <x:f>IF($A29="","",IFERROR(INDEX('الموظفون'!$K$14:$K$52,MATCH($A29,'الموظفون'!$A$14:$A$52,0)),0))</x:f>
      </x:c>
      <x:c r="J29" s="191" t="str">
        <x:f>IF($A29="","",SUMIFS('التعديلات'!$E$14:$E$60,'التعديلات'!$B$14:$B$60,$A29,'التعديلات'!$G$14:$G$60,"معتمد",'التعديلات'!$C$14:$C$60,"مكافأة")+SUMIFS('التعديلات'!$E$14:$E$60,'التعديلات'!$B$14:$B$60,$A29,'التعديلات'!$G$14:$G$60,"معتمد",'التعديلات'!$C$14:$C$60,"عمولة")+SUMIFS('التعديلات'!$E$14:$E$60,'التعديلات'!$B$14:$B$60,$A29,'التعديلات'!$G$14:$G$60,"معتمد",'التعديلات'!$C$14:$C$60,"بدل")+SUMIFS('التعديلات'!$E$14:$E$60,'التعديلات'!$B$14:$B$60,$A29,'التعديلات'!$G$14:$G$60,"معتمد",'التعديلات'!$C$14:$C$60,"مستحق آخر"))</x:f>
      </x:c>
      <x:c r="K29" s="191" t="str">
        <x:f>IF($A29="","",SUMIFS('التعديلات'!$E$14:$E$60,'التعديلات'!$B$14:$B$60,$A29,'التعديلات'!$G$14:$G$60,"معتمد",'التعديلات'!$C$14:$C$60,"تعويض"))</x:f>
      </x:c>
      <x:c r="L29" s="191" t="str">
        <x:f>IF($A29="","",SUM($G29:$K29))</x:f>
      </x:c>
      <x:c r="M29" s="191" t="str">
        <x:f>IF($A29="","",IFERROR(INDEX('الموظفون'!$L$14:$L$52,MATCH($A29,'الموظفون'!$A$14:$A$52,0)),0))</x:f>
      </x:c>
      <x:c r="N29" s="191" t="str">
        <x:f>IF($A29="","",SUMIFS('التعديلات'!$E$14:$E$60,'التعديلات'!$B$14:$B$60,$A29,'التعديلات'!$G$14:$G$60,"معتمد",'التعديلات'!$C$14:$C$60,"استقطاع قبل الضريبة")+SUMIFS('التعديلات'!$E$14:$E$60,'التعديلات'!$B$14:$B$60,$A29,'التعديلات'!$G$14:$G$60,"معتمد",'التعديلات'!$C$14:$C$60,"استقطاع آخر"))</x:f>
      </x:c>
      <x:c r="O29" s="191" t="str">
        <x:f>IF($A29="","",SUMIFS('التعديلات'!$E$14:$E$60,'التعديلات'!$B$14:$B$60,$A29,'التعديلات'!$G$14:$G$60,"معتمد",'التعديلات'!$C$14:$C$60,"ضريبة / نظامي"))</x:f>
      </x:c>
      <x:c r="P29" s="191" t="str">
        <x:f>IF($A29="","",$L29-SUM($M29:$O29))</x:f>
      </x:c>
      <x:c r="Q29" s="183"/>
      <x:c r="R29" s="183"/>
      <x:c r="S29" s="190" t="str">
        <x:f>IF($A29="","",IF($Q29="معتمد","واضح",IF($Q29="موقوف","موقوف",IF($Q29="مسودة","الاعتماد مطلوب",IF($R29="غير مجدول","الدفع غير جاهز","واضح")))))</x:f>
      </x:c>
      <x:c r="T29" s="190" t="str">
        <x:f>IF($A29="","",IFERROR(INDEX('الموظفون'!$O$14:$O$52,MATCH($A29,'الموظفون'!$A$14:$A$52,0)),""))</x:f>
      </x:c>
    </x:row>
    <x:row r="30">
      <x:c r="A30" s="183"/>
      <x:c r="B30" s="190" t="str">
        <x:f>IF($A30="","",IFERROR(INDEX('الموظفون'!$B$14:$B$52,MATCH($A30,'الموظفون'!$A$14:$A$52,0)),""))</x:f>
      </x:c>
      <x:c r="C30" s="190" t="str">
        <x:f>IF($A30="","",IFERROR(INDEX('الموظفون'!$C$14:$C$52,MATCH($A30,'الموظفون'!$A$14:$A$52,0)),""))</x:f>
      </x:c>
      <x:c r="D30" s="190" t="str">
        <x:f>IF($A30="","",IFERROR(INDEX('الموظفون'!$E$14:$E$52,MATCH($A30,'الموظفون'!$A$14:$A$52,0)),""))</x:f>
      </x:c>
      <x:c r="E30" s="189"/>
      <x:c r="F30" s="189"/>
      <x:c r="G30" s="191" t="str">
        <x:f>IF($A30="","",IF($D30="شهري",IFERROR(INDEX('الموظفون'!$F$14:$F$52,MATCH($A30,'الموظفون'!$A$14:$A$52,0)),0),$E30*IFERROR(INDEX('الموظفون'!$G$14:$G$52,MATCH($A30,'الموظفون'!$A$14:$A$52,0)),0)))</x:f>
      </x:c>
      <x:c r="H30" s="191" t="str">
        <x:f>IF($A30="","",$F30*IF($D30="شهري",IFERROR(INDEX('الموظفون'!$F$14:$F$52,MATCH($A30,'الموظفون'!$A$14:$A$52,0))/INDEX('الموظفون'!$H$14:$H$52,MATCH($A30,'الموظفون'!$A$14:$A$52,0)),0),IFERROR(INDEX('الموظفون'!$G$14:$G$52,MATCH($A30,'الموظفون'!$A$14:$A$52,0)),0))*1.5)</x:f>
      </x:c>
      <x:c r="I30" s="191" t="str">
        <x:f>IF($A30="","",IFERROR(INDEX('الموظفون'!$K$14:$K$52,MATCH($A30,'الموظفون'!$A$14:$A$52,0)),0))</x:f>
      </x:c>
      <x:c r="J30" s="191" t="str">
        <x:f>IF($A30="","",SUMIFS('التعديلات'!$E$14:$E$60,'التعديلات'!$B$14:$B$60,$A30,'التعديلات'!$G$14:$G$60,"معتمد",'التعديلات'!$C$14:$C$60,"مكافأة")+SUMIFS('التعديلات'!$E$14:$E$60,'التعديلات'!$B$14:$B$60,$A30,'التعديلات'!$G$14:$G$60,"معتمد",'التعديلات'!$C$14:$C$60,"عمولة")+SUMIFS('التعديلات'!$E$14:$E$60,'التعديلات'!$B$14:$B$60,$A30,'التعديلات'!$G$14:$G$60,"معتمد",'التعديلات'!$C$14:$C$60,"بدل")+SUMIFS('التعديلات'!$E$14:$E$60,'التعديلات'!$B$14:$B$60,$A30,'التعديلات'!$G$14:$G$60,"معتمد",'التعديلات'!$C$14:$C$60,"مستحق آخر"))</x:f>
      </x:c>
      <x:c r="K30" s="191" t="str">
        <x:f>IF($A30="","",SUMIFS('التعديلات'!$E$14:$E$60,'التعديلات'!$B$14:$B$60,$A30,'التعديلات'!$G$14:$G$60,"معتمد",'التعديلات'!$C$14:$C$60,"تعويض"))</x:f>
      </x:c>
      <x:c r="L30" s="191" t="str">
        <x:f>IF($A30="","",SUM($G30:$K30))</x:f>
      </x:c>
      <x:c r="M30" s="191" t="str">
        <x:f>IF($A30="","",IFERROR(INDEX('الموظفون'!$L$14:$L$52,MATCH($A30,'الموظفون'!$A$14:$A$52,0)),0))</x:f>
      </x:c>
      <x:c r="N30" s="191" t="str">
        <x:f>IF($A30="","",SUMIFS('التعديلات'!$E$14:$E$60,'التعديلات'!$B$14:$B$60,$A30,'التعديلات'!$G$14:$G$60,"معتمد",'التعديلات'!$C$14:$C$60,"استقطاع قبل الضريبة")+SUMIFS('التعديلات'!$E$14:$E$60,'التعديلات'!$B$14:$B$60,$A30,'التعديلات'!$G$14:$G$60,"معتمد",'التعديلات'!$C$14:$C$60,"استقطاع آخر"))</x:f>
      </x:c>
      <x:c r="O30" s="191" t="str">
        <x:f>IF($A30="","",SUMIFS('التعديلات'!$E$14:$E$60,'التعديلات'!$B$14:$B$60,$A30,'التعديلات'!$G$14:$G$60,"معتمد",'التعديلات'!$C$14:$C$60,"ضريبة / نظامي"))</x:f>
      </x:c>
      <x:c r="P30" s="191" t="str">
        <x:f>IF($A30="","",$L30-SUM($M30:$O30))</x:f>
      </x:c>
      <x:c r="Q30" s="183"/>
      <x:c r="R30" s="183"/>
      <x:c r="S30" s="190" t="str">
        <x:f>IF($A30="","",IF($Q30="معتمد","واضح",IF($Q30="موقوف","موقوف",IF($Q30="مسودة","الاعتماد مطلوب",IF($R30="غير مجدول","الدفع غير جاهز","واضح")))))</x:f>
      </x:c>
      <x:c r="T30" s="190" t="str">
        <x:f>IF($A30="","",IFERROR(INDEX('الموظفون'!$O$14:$O$52,MATCH($A30,'الموظفون'!$A$14:$A$52,0)),""))</x:f>
      </x:c>
    </x:row>
    <x:row r="31">
      <x:c r="A31" s="183"/>
      <x:c r="B31" s="190" t="str">
        <x:f>IF($A31="","",IFERROR(INDEX('الموظفون'!$B$14:$B$52,MATCH($A31,'الموظفون'!$A$14:$A$52,0)),""))</x:f>
      </x:c>
      <x:c r="C31" s="190" t="str">
        <x:f>IF($A31="","",IFERROR(INDEX('الموظفون'!$C$14:$C$52,MATCH($A31,'الموظفون'!$A$14:$A$52,0)),""))</x:f>
      </x:c>
      <x:c r="D31" s="190" t="str">
        <x:f>IF($A31="","",IFERROR(INDEX('الموظفون'!$E$14:$E$52,MATCH($A31,'الموظفون'!$A$14:$A$52,0)),""))</x:f>
      </x:c>
      <x:c r="E31" s="189"/>
      <x:c r="F31" s="189"/>
      <x:c r="G31" s="191" t="str">
        <x:f>IF($A31="","",IF($D31="شهري",IFERROR(INDEX('الموظفون'!$F$14:$F$52,MATCH($A31,'الموظفون'!$A$14:$A$52,0)),0),$E31*IFERROR(INDEX('الموظفون'!$G$14:$G$52,MATCH($A31,'الموظفون'!$A$14:$A$52,0)),0)))</x:f>
      </x:c>
      <x:c r="H31" s="191" t="str">
        <x:f>IF($A31="","",$F31*IF($D31="شهري",IFERROR(INDEX('الموظفون'!$F$14:$F$52,MATCH($A31,'الموظفون'!$A$14:$A$52,0))/INDEX('الموظفون'!$H$14:$H$52,MATCH($A31,'الموظفون'!$A$14:$A$52,0)),0),IFERROR(INDEX('الموظفون'!$G$14:$G$52,MATCH($A31,'الموظفون'!$A$14:$A$52,0)),0))*1.5)</x:f>
      </x:c>
      <x:c r="I31" s="191" t="str">
        <x:f>IF($A31="","",IFERROR(INDEX('الموظفون'!$K$14:$K$52,MATCH($A31,'الموظفون'!$A$14:$A$52,0)),0))</x:f>
      </x:c>
      <x:c r="J31" s="191" t="str">
        <x:f>IF($A31="","",SUMIFS('التعديلات'!$E$14:$E$60,'التعديلات'!$B$14:$B$60,$A31,'التعديلات'!$G$14:$G$60,"معتمد",'التعديلات'!$C$14:$C$60,"مكافأة")+SUMIFS('التعديلات'!$E$14:$E$60,'التعديلات'!$B$14:$B$60,$A31,'التعديلات'!$G$14:$G$60,"معتمد",'التعديلات'!$C$14:$C$60,"عمولة")+SUMIFS('التعديلات'!$E$14:$E$60,'التعديلات'!$B$14:$B$60,$A31,'التعديلات'!$G$14:$G$60,"معتمد",'التعديلات'!$C$14:$C$60,"بدل")+SUMIFS('التعديلات'!$E$14:$E$60,'التعديلات'!$B$14:$B$60,$A31,'التعديلات'!$G$14:$G$60,"معتمد",'التعديلات'!$C$14:$C$60,"مستحق آخر"))</x:f>
      </x:c>
      <x:c r="K31" s="191" t="str">
        <x:f>IF($A31="","",SUMIFS('التعديلات'!$E$14:$E$60,'التعديلات'!$B$14:$B$60,$A31,'التعديلات'!$G$14:$G$60,"معتمد",'التعديلات'!$C$14:$C$60,"تعويض"))</x:f>
      </x:c>
      <x:c r="L31" s="191" t="str">
        <x:f>IF($A31="","",SUM($G31:$K31))</x:f>
      </x:c>
      <x:c r="M31" s="191" t="str">
        <x:f>IF($A31="","",IFERROR(INDEX('الموظفون'!$L$14:$L$52,MATCH($A31,'الموظفون'!$A$14:$A$52,0)),0))</x:f>
      </x:c>
      <x:c r="N31" s="191" t="str">
        <x:f>IF($A31="","",SUMIFS('التعديلات'!$E$14:$E$60,'التعديلات'!$B$14:$B$60,$A31,'التعديلات'!$G$14:$G$60,"معتمد",'التعديلات'!$C$14:$C$60,"استقطاع قبل الضريبة")+SUMIFS('التعديلات'!$E$14:$E$60,'التعديلات'!$B$14:$B$60,$A31,'التعديلات'!$G$14:$G$60,"معتمد",'التعديلات'!$C$14:$C$60,"استقطاع آخر"))</x:f>
      </x:c>
      <x:c r="O31" s="191" t="str">
        <x:f>IF($A31="","",SUMIFS('التعديلات'!$E$14:$E$60,'التعديلات'!$B$14:$B$60,$A31,'التعديلات'!$G$14:$G$60,"معتمد",'التعديلات'!$C$14:$C$60,"ضريبة / نظامي"))</x:f>
      </x:c>
      <x:c r="P31" s="191" t="str">
        <x:f>IF($A31="","",$L31-SUM($M31:$O31))</x:f>
      </x:c>
      <x:c r="Q31" s="183"/>
      <x:c r="R31" s="183"/>
      <x:c r="S31" s="190" t="str">
        <x:f>IF($A31="","",IF($Q31="معتمد","واضح",IF($Q31="موقوف","موقوف",IF($Q31="مسودة","الاعتماد مطلوب",IF($R31="غير مجدول","الدفع غير جاهز","واضح")))))</x:f>
      </x:c>
      <x:c r="T31" s="190" t="str">
        <x:f>IF($A31="","",IFERROR(INDEX('الموظفون'!$O$14:$O$52,MATCH($A31,'الموظفون'!$A$14:$A$52,0)),""))</x:f>
      </x:c>
    </x:row>
    <x:row r="32">
      <x:c r="A32" s="183"/>
      <x:c r="B32" s="190" t="str">
        <x:f>IF($A32="","",IFERROR(INDEX('الموظفون'!$B$14:$B$52,MATCH($A32,'الموظفون'!$A$14:$A$52,0)),""))</x:f>
      </x:c>
      <x:c r="C32" s="190" t="str">
        <x:f>IF($A32="","",IFERROR(INDEX('الموظفون'!$C$14:$C$52,MATCH($A32,'الموظفون'!$A$14:$A$52,0)),""))</x:f>
      </x:c>
      <x:c r="D32" s="190" t="str">
        <x:f>IF($A32="","",IFERROR(INDEX('الموظفون'!$E$14:$E$52,MATCH($A32,'الموظفون'!$A$14:$A$52,0)),""))</x:f>
      </x:c>
      <x:c r="E32" s="189"/>
      <x:c r="F32" s="189"/>
      <x:c r="G32" s="191" t="str">
        <x:f>IF($A32="","",IF($D32="شهري",IFERROR(INDEX('الموظفون'!$F$14:$F$52,MATCH($A32,'الموظفون'!$A$14:$A$52,0)),0),$E32*IFERROR(INDEX('الموظفون'!$G$14:$G$52,MATCH($A32,'الموظفون'!$A$14:$A$52,0)),0)))</x:f>
      </x:c>
      <x:c r="H32" s="191" t="str">
        <x:f>IF($A32="","",$F32*IF($D32="شهري",IFERROR(INDEX('الموظفون'!$F$14:$F$52,MATCH($A32,'الموظفون'!$A$14:$A$52,0))/INDEX('الموظفون'!$H$14:$H$52,MATCH($A32,'الموظفون'!$A$14:$A$52,0)),0),IFERROR(INDEX('الموظفون'!$G$14:$G$52,MATCH($A32,'الموظفون'!$A$14:$A$52,0)),0))*1.5)</x:f>
      </x:c>
      <x:c r="I32" s="191" t="str">
        <x:f>IF($A32="","",IFERROR(INDEX('الموظفون'!$K$14:$K$52,MATCH($A32,'الموظفون'!$A$14:$A$52,0)),0))</x:f>
      </x:c>
      <x:c r="J32" s="191" t="str">
        <x:f>IF($A32="","",SUMIFS('التعديلات'!$E$14:$E$60,'التعديلات'!$B$14:$B$60,$A32,'التعديلات'!$G$14:$G$60,"معتمد",'التعديلات'!$C$14:$C$60,"مكافأة")+SUMIFS('التعديلات'!$E$14:$E$60,'التعديلات'!$B$14:$B$60,$A32,'التعديلات'!$G$14:$G$60,"معتمد",'التعديلات'!$C$14:$C$60,"عمولة")+SUMIFS('التعديلات'!$E$14:$E$60,'التعديلات'!$B$14:$B$60,$A32,'التعديلات'!$G$14:$G$60,"معتمد",'التعديلات'!$C$14:$C$60,"بدل")+SUMIFS('التعديلات'!$E$14:$E$60,'التعديلات'!$B$14:$B$60,$A32,'التعديلات'!$G$14:$G$60,"معتمد",'التعديلات'!$C$14:$C$60,"مستحق آخر"))</x:f>
      </x:c>
      <x:c r="K32" s="191" t="str">
        <x:f>IF($A32="","",SUMIFS('التعديلات'!$E$14:$E$60,'التعديلات'!$B$14:$B$60,$A32,'التعديلات'!$G$14:$G$60,"معتمد",'التعديلات'!$C$14:$C$60,"تعويض"))</x:f>
      </x:c>
      <x:c r="L32" s="191" t="str">
        <x:f>IF($A32="","",SUM($G32:$K32))</x:f>
      </x:c>
      <x:c r="M32" s="191" t="str">
        <x:f>IF($A32="","",IFERROR(INDEX('الموظفون'!$L$14:$L$52,MATCH($A32,'الموظفون'!$A$14:$A$52,0)),0))</x:f>
      </x:c>
      <x:c r="N32" s="191" t="str">
        <x:f>IF($A32="","",SUMIFS('التعديلات'!$E$14:$E$60,'التعديلات'!$B$14:$B$60,$A32,'التعديلات'!$G$14:$G$60,"معتمد",'التعديلات'!$C$14:$C$60,"استقطاع قبل الضريبة")+SUMIFS('التعديلات'!$E$14:$E$60,'التعديلات'!$B$14:$B$60,$A32,'التعديلات'!$G$14:$G$60,"معتمد",'التعديلات'!$C$14:$C$60,"استقطاع آخر"))</x:f>
      </x:c>
      <x:c r="O32" s="191" t="str">
        <x:f>IF($A32="","",SUMIFS('التعديلات'!$E$14:$E$60,'التعديلات'!$B$14:$B$60,$A32,'التعديلات'!$G$14:$G$60,"معتمد",'التعديلات'!$C$14:$C$60,"ضريبة / نظامي"))</x:f>
      </x:c>
      <x:c r="P32" s="191" t="str">
        <x:f>IF($A32="","",$L32-SUM($M32:$O32))</x:f>
      </x:c>
      <x:c r="Q32" s="183"/>
      <x:c r="R32" s="183"/>
      <x:c r="S32" s="190" t="str">
        <x:f>IF($A32="","",IF($Q32="معتمد","واضح",IF($Q32="موقوف","موقوف",IF($Q32="مسودة","الاعتماد مطلوب",IF($R32="غير مجدول","الدفع غير جاهز","واضح")))))</x:f>
      </x:c>
      <x:c r="T32" s="190" t="str">
        <x:f>IF($A32="","",IFERROR(INDEX('الموظفون'!$O$14:$O$52,MATCH($A32,'الموظفون'!$A$14:$A$52,0)),""))</x:f>
      </x:c>
    </x:row>
    <x:row r="33">
      <x:c r="A33" s="183"/>
      <x:c r="B33" s="190" t="str">
        <x:f>IF($A33="","",IFERROR(INDEX('الموظفون'!$B$14:$B$52,MATCH($A33,'الموظفون'!$A$14:$A$52,0)),""))</x:f>
      </x:c>
      <x:c r="C33" s="190" t="str">
        <x:f>IF($A33="","",IFERROR(INDEX('الموظفون'!$C$14:$C$52,MATCH($A33,'الموظفون'!$A$14:$A$52,0)),""))</x:f>
      </x:c>
      <x:c r="D33" s="190" t="str">
        <x:f>IF($A33="","",IFERROR(INDEX('الموظفون'!$E$14:$E$52,MATCH($A33,'الموظفون'!$A$14:$A$52,0)),""))</x:f>
      </x:c>
      <x:c r="E33" s="189"/>
      <x:c r="F33" s="189"/>
      <x:c r="G33" s="191" t="str">
        <x:f>IF($A33="","",IF($D33="شهري",IFERROR(INDEX('الموظفون'!$F$14:$F$52,MATCH($A33,'الموظفون'!$A$14:$A$52,0)),0),$E33*IFERROR(INDEX('الموظفون'!$G$14:$G$52,MATCH($A33,'الموظفون'!$A$14:$A$52,0)),0)))</x:f>
      </x:c>
      <x:c r="H33" s="191" t="str">
        <x:f>IF($A33="","",$F33*IF($D33="شهري",IFERROR(INDEX('الموظفون'!$F$14:$F$52,MATCH($A33,'الموظفون'!$A$14:$A$52,0))/INDEX('الموظفون'!$H$14:$H$52,MATCH($A33,'الموظفون'!$A$14:$A$52,0)),0),IFERROR(INDEX('الموظفون'!$G$14:$G$52,MATCH($A33,'الموظفون'!$A$14:$A$52,0)),0))*1.5)</x:f>
      </x:c>
      <x:c r="I33" s="191" t="str">
        <x:f>IF($A33="","",IFERROR(INDEX('الموظفون'!$K$14:$K$52,MATCH($A33,'الموظفون'!$A$14:$A$52,0)),0))</x:f>
      </x:c>
      <x:c r="J33" s="191" t="str">
        <x:f>IF($A33="","",SUMIFS('التعديلات'!$E$14:$E$60,'التعديلات'!$B$14:$B$60,$A33,'التعديلات'!$G$14:$G$60,"معتمد",'التعديلات'!$C$14:$C$60,"مكافأة")+SUMIFS('التعديلات'!$E$14:$E$60,'التعديلات'!$B$14:$B$60,$A33,'التعديلات'!$G$14:$G$60,"معتمد",'التعديلات'!$C$14:$C$60,"عمولة")+SUMIFS('التعديلات'!$E$14:$E$60,'التعديلات'!$B$14:$B$60,$A33,'التعديلات'!$G$14:$G$60,"معتمد",'التعديلات'!$C$14:$C$60,"بدل")+SUMIFS('التعديلات'!$E$14:$E$60,'التعديلات'!$B$14:$B$60,$A33,'التعديلات'!$G$14:$G$60,"معتمد",'التعديلات'!$C$14:$C$60,"مستحق آخر"))</x:f>
      </x:c>
      <x:c r="K33" s="191" t="str">
        <x:f>IF($A33="","",SUMIFS('التعديلات'!$E$14:$E$60,'التعديلات'!$B$14:$B$60,$A33,'التعديلات'!$G$14:$G$60,"معتمد",'التعديلات'!$C$14:$C$60,"تعويض"))</x:f>
      </x:c>
      <x:c r="L33" s="191" t="str">
        <x:f>IF($A33="","",SUM($G33:$K33))</x:f>
      </x:c>
      <x:c r="M33" s="191" t="str">
        <x:f>IF($A33="","",IFERROR(INDEX('الموظفون'!$L$14:$L$52,MATCH($A33,'الموظفون'!$A$14:$A$52,0)),0))</x:f>
      </x:c>
      <x:c r="N33" s="191" t="str">
        <x:f>IF($A33="","",SUMIFS('التعديلات'!$E$14:$E$60,'التعديلات'!$B$14:$B$60,$A33,'التعديلات'!$G$14:$G$60,"معتمد",'التعديلات'!$C$14:$C$60,"استقطاع قبل الضريبة")+SUMIFS('التعديلات'!$E$14:$E$60,'التعديلات'!$B$14:$B$60,$A33,'التعديلات'!$G$14:$G$60,"معتمد",'التعديلات'!$C$14:$C$60,"استقطاع آخر"))</x:f>
      </x:c>
      <x:c r="O33" s="191" t="str">
        <x:f>IF($A33="","",SUMIFS('التعديلات'!$E$14:$E$60,'التعديلات'!$B$14:$B$60,$A33,'التعديلات'!$G$14:$G$60,"معتمد",'التعديلات'!$C$14:$C$60,"ضريبة / نظامي"))</x:f>
      </x:c>
      <x:c r="P33" s="191" t="str">
        <x:f>IF($A33="","",$L33-SUM($M33:$O33))</x:f>
      </x:c>
      <x:c r="Q33" s="183"/>
      <x:c r="R33" s="183"/>
      <x:c r="S33" s="190" t="str">
        <x:f>IF($A33="","",IF($Q33="معتمد","واضح",IF($Q33="موقوف","موقوف",IF($Q33="مسودة","الاعتماد مطلوب",IF($R33="غير مجدول","الدفع غير جاهز","واضح")))))</x:f>
      </x:c>
      <x:c r="T33" s="190" t="str">
        <x:f>IF($A33="","",IFERROR(INDEX('الموظفون'!$O$14:$O$52,MATCH($A33,'الموظفون'!$A$14:$A$52,0)),""))</x:f>
      </x:c>
    </x:row>
    <x:row r="34">
      <x:c r="A34" s="183"/>
      <x:c r="B34" s="190" t="str">
        <x:f>IF($A34="","",IFERROR(INDEX('الموظفون'!$B$14:$B$52,MATCH($A34,'الموظفون'!$A$14:$A$52,0)),""))</x:f>
      </x:c>
      <x:c r="C34" s="190" t="str">
        <x:f>IF($A34="","",IFERROR(INDEX('الموظفون'!$C$14:$C$52,MATCH($A34,'الموظفون'!$A$14:$A$52,0)),""))</x:f>
      </x:c>
      <x:c r="D34" s="190" t="str">
        <x:f>IF($A34="","",IFERROR(INDEX('الموظفون'!$E$14:$E$52,MATCH($A34,'الموظفون'!$A$14:$A$52,0)),""))</x:f>
      </x:c>
      <x:c r="E34" s="189"/>
      <x:c r="F34" s="189"/>
      <x:c r="G34" s="191" t="str">
        <x:f>IF($A34="","",IF($D34="شهري",IFERROR(INDEX('الموظفون'!$F$14:$F$52,MATCH($A34,'الموظفون'!$A$14:$A$52,0)),0),$E34*IFERROR(INDEX('الموظفون'!$G$14:$G$52,MATCH($A34,'الموظفون'!$A$14:$A$52,0)),0)))</x:f>
      </x:c>
      <x:c r="H34" s="191" t="str">
        <x:f>IF($A34="","",$F34*IF($D34="شهري",IFERROR(INDEX('الموظفون'!$F$14:$F$52,MATCH($A34,'الموظفون'!$A$14:$A$52,0))/INDEX('الموظفون'!$H$14:$H$52,MATCH($A34,'الموظفون'!$A$14:$A$52,0)),0),IFERROR(INDEX('الموظفون'!$G$14:$G$52,MATCH($A34,'الموظفون'!$A$14:$A$52,0)),0))*1.5)</x:f>
      </x:c>
      <x:c r="I34" s="191" t="str">
        <x:f>IF($A34="","",IFERROR(INDEX('الموظفون'!$K$14:$K$52,MATCH($A34,'الموظفون'!$A$14:$A$52,0)),0))</x:f>
      </x:c>
      <x:c r="J34" s="191" t="str">
        <x:f>IF($A34="","",SUMIFS('التعديلات'!$E$14:$E$60,'التعديلات'!$B$14:$B$60,$A34,'التعديلات'!$G$14:$G$60,"معتمد",'التعديلات'!$C$14:$C$60,"مكافأة")+SUMIFS('التعديلات'!$E$14:$E$60,'التعديلات'!$B$14:$B$60,$A34,'التعديلات'!$G$14:$G$60,"معتمد",'التعديلات'!$C$14:$C$60,"عمولة")+SUMIFS('التعديلات'!$E$14:$E$60,'التعديلات'!$B$14:$B$60,$A34,'التعديلات'!$G$14:$G$60,"معتمد",'التعديلات'!$C$14:$C$60,"بدل")+SUMIFS('التعديلات'!$E$14:$E$60,'التعديلات'!$B$14:$B$60,$A34,'التعديلات'!$G$14:$G$60,"معتمد",'التعديلات'!$C$14:$C$60,"مستحق آخر"))</x:f>
      </x:c>
      <x:c r="K34" s="191" t="str">
        <x:f>IF($A34="","",SUMIFS('التعديلات'!$E$14:$E$60,'التعديلات'!$B$14:$B$60,$A34,'التعديلات'!$G$14:$G$60,"معتمد",'التعديلات'!$C$14:$C$60,"تعويض"))</x:f>
      </x:c>
      <x:c r="L34" s="191" t="str">
        <x:f>IF($A34="","",SUM($G34:$K34))</x:f>
      </x:c>
      <x:c r="M34" s="191" t="str">
        <x:f>IF($A34="","",IFERROR(INDEX('الموظفون'!$L$14:$L$52,MATCH($A34,'الموظفون'!$A$14:$A$52,0)),0))</x:f>
      </x:c>
      <x:c r="N34" s="191" t="str">
        <x:f>IF($A34="","",SUMIFS('التعديلات'!$E$14:$E$60,'التعديلات'!$B$14:$B$60,$A34,'التعديلات'!$G$14:$G$60,"معتمد",'التعديلات'!$C$14:$C$60,"استقطاع قبل الضريبة")+SUMIFS('التعديلات'!$E$14:$E$60,'التعديلات'!$B$14:$B$60,$A34,'التعديلات'!$G$14:$G$60,"معتمد",'التعديلات'!$C$14:$C$60,"استقطاع آخر"))</x:f>
      </x:c>
      <x:c r="O34" s="191" t="str">
        <x:f>IF($A34="","",SUMIFS('التعديلات'!$E$14:$E$60,'التعديلات'!$B$14:$B$60,$A34,'التعديلات'!$G$14:$G$60,"معتمد",'التعديلات'!$C$14:$C$60,"ضريبة / نظامي"))</x:f>
      </x:c>
      <x:c r="P34" s="191" t="str">
        <x:f>IF($A34="","",$L34-SUM($M34:$O34))</x:f>
      </x:c>
      <x:c r="Q34" s="183"/>
      <x:c r="R34" s="183"/>
      <x:c r="S34" s="190" t="str">
        <x:f>IF($A34="","",IF($Q34="معتمد","واضح",IF($Q34="موقوف","موقوف",IF($Q34="مسودة","الاعتماد مطلوب",IF($R34="غير مجدول","الدفع غير جاهز","واضح")))))</x:f>
      </x:c>
      <x:c r="T34" s="190" t="str">
        <x:f>IF($A34="","",IFERROR(INDEX('الموظفون'!$O$14:$O$52,MATCH($A34,'الموظفون'!$A$14:$A$52,0)),""))</x:f>
      </x:c>
    </x:row>
    <x:row r="35">
      <x:c r="A35" s="183"/>
      <x:c r="B35" s="190" t="str">
        <x:f>IF($A35="","",IFERROR(INDEX('الموظفون'!$B$14:$B$52,MATCH($A35,'الموظفون'!$A$14:$A$52,0)),""))</x:f>
      </x:c>
      <x:c r="C35" s="190" t="str">
        <x:f>IF($A35="","",IFERROR(INDEX('الموظفون'!$C$14:$C$52,MATCH($A35,'الموظفون'!$A$14:$A$52,0)),""))</x:f>
      </x:c>
      <x:c r="D35" s="190" t="str">
        <x:f>IF($A35="","",IFERROR(INDEX('الموظفون'!$E$14:$E$52,MATCH($A35,'الموظفون'!$A$14:$A$52,0)),""))</x:f>
      </x:c>
      <x:c r="E35" s="189"/>
      <x:c r="F35" s="189"/>
      <x:c r="G35" s="191" t="str">
        <x:f>IF($A35="","",IF($D35="شهري",IFERROR(INDEX('الموظفون'!$F$14:$F$52,MATCH($A35,'الموظفون'!$A$14:$A$52,0)),0),$E35*IFERROR(INDEX('الموظفون'!$G$14:$G$52,MATCH($A35,'الموظفون'!$A$14:$A$52,0)),0)))</x:f>
      </x:c>
      <x:c r="H35" s="191" t="str">
        <x:f>IF($A35="","",$F35*IF($D35="شهري",IFERROR(INDEX('الموظفون'!$F$14:$F$52,MATCH($A35,'الموظفون'!$A$14:$A$52,0))/INDEX('الموظفون'!$H$14:$H$52,MATCH($A35,'الموظفون'!$A$14:$A$52,0)),0),IFERROR(INDEX('الموظفون'!$G$14:$G$52,MATCH($A35,'الموظفون'!$A$14:$A$52,0)),0))*1.5)</x:f>
      </x:c>
      <x:c r="I35" s="191" t="str">
        <x:f>IF($A35="","",IFERROR(INDEX('الموظفون'!$K$14:$K$52,MATCH($A35,'الموظفون'!$A$14:$A$52,0)),0))</x:f>
      </x:c>
      <x:c r="J35" s="191" t="str">
        <x:f>IF($A35="","",SUMIFS('التعديلات'!$E$14:$E$60,'التعديلات'!$B$14:$B$60,$A35,'التعديلات'!$G$14:$G$60,"معتمد",'التعديلات'!$C$14:$C$60,"مكافأة")+SUMIFS('التعديلات'!$E$14:$E$60,'التعديلات'!$B$14:$B$60,$A35,'التعديلات'!$G$14:$G$60,"معتمد",'التعديلات'!$C$14:$C$60,"عمولة")+SUMIFS('التعديلات'!$E$14:$E$60,'التعديلات'!$B$14:$B$60,$A35,'التعديلات'!$G$14:$G$60,"معتمد",'التعديلات'!$C$14:$C$60,"بدل")+SUMIFS('التعديلات'!$E$14:$E$60,'التعديلات'!$B$14:$B$60,$A35,'التعديلات'!$G$14:$G$60,"معتمد",'التعديلات'!$C$14:$C$60,"مستحق آخر"))</x:f>
      </x:c>
      <x:c r="K35" s="191" t="str">
        <x:f>IF($A35="","",SUMIFS('التعديلات'!$E$14:$E$60,'التعديلات'!$B$14:$B$60,$A35,'التعديلات'!$G$14:$G$60,"معتمد",'التعديلات'!$C$14:$C$60,"تعويض"))</x:f>
      </x:c>
      <x:c r="L35" s="191" t="str">
        <x:f>IF($A35="","",SUM($G35:$K35))</x:f>
      </x:c>
      <x:c r="M35" s="191" t="str">
        <x:f>IF($A35="","",IFERROR(INDEX('الموظفون'!$L$14:$L$52,MATCH($A35,'الموظفون'!$A$14:$A$52,0)),0))</x:f>
      </x:c>
      <x:c r="N35" s="191" t="str">
        <x:f>IF($A35="","",SUMIFS('التعديلات'!$E$14:$E$60,'التعديلات'!$B$14:$B$60,$A35,'التعديلات'!$G$14:$G$60,"معتمد",'التعديلات'!$C$14:$C$60,"استقطاع قبل الضريبة")+SUMIFS('التعديلات'!$E$14:$E$60,'التعديلات'!$B$14:$B$60,$A35,'التعديلات'!$G$14:$G$60,"معتمد",'التعديلات'!$C$14:$C$60,"استقطاع آخر"))</x:f>
      </x:c>
      <x:c r="O35" s="191" t="str">
        <x:f>IF($A35="","",SUMIFS('التعديلات'!$E$14:$E$60,'التعديلات'!$B$14:$B$60,$A35,'التعديلات'!$G$14:$G$60,"معتمد",'التعديلات'!$C$14:$C$60,"ضريبة / نظامي"))</x:f>
      </x:c>
      <x:c r="P35" s="191" t="str">
        <x:f>IF($A35="","",$L35-SUM($M35:$O35))</x:f>
      </x:c>
      <x:c r="Q35" s="183"/>
      <x:c r="R35" s="183"/>
      <x:c r="S35" s="190" t="str">
        <x:f>IF($A35="","",IF($Q35="معتمد","واضح",IF($Q35="موقوف","موقوف",IF($Q35="مسودة","الاعتماد مطلوب",IF($R35="غير مجدول","الدفع غير جاهز","واضح")))))</x:f>
      </x:c>
      <x:c r="T35" s="190" t="str">
        <x:f>IF($A35="","",IFERROR(INDEX('الموظفون'!$O$14:$O$52,MATCH($A35,'الموظفون'!$A$14:$A$52,0)),""))</x:f>
      </x:c>
    </x:row>
    <x:row r="36">
      <x:c r="A36" s="183"/>
      <x:c r="B36" s="190" t="str">
        <x:f>IF($A36="","",IFERROR(INDEX('الموظفون'!$B$14:$B$52,MATCH($A36,'الموظفون'!$A$14:$A$52,0)),""))</x:f>
      </x:c>
      <x:c r="C36" s="190" t="str">
        <x:f>IF($A36="","",IFERROR(INDEX('الموظفون'!$C$14:$C$52,MATCH($A36,'الموظفون'!$A$14:$A$52,0)),""))</x:f>
      </x:c>
      <x:c r="D36" s="190" t="str">
        <x:f>IF($A36="","",IFERROR(INDEX('الموظفون'!$E$14:$E$52,MATCH($A36,'الموظفون'!$A$14:$A$52,0)),""))</x:f>
      </x:c>
      <x:c r="E36" s="189"/>
      <x:c r="F36" s="189"/>
      <x:c r="G36" s="191" t="str">
        <x:f>IF($A36="","",IF($D36="شهري",IFERROR(INDEX('الموظفون'!$F$14:$F$52,MATCH($A36,'الموظفون'!$A$14:$A$52,0)),0),$E36*IFERROR(INDEX('الموظفون'!$G$14:$G$52,MATCH($A36,'الموظفون'!$A$14:$A$52,0)),0)))</x:f>
      </x:c>
      <x:c r="H36" s="191" t="str">
        <x:f>IF($A36="","",$F36*IF($D36="شهري",IFERROR(INDEX('الموظفون'!$F$14:$F$52,MATCH($A36,'الموظفون'!$A$14:$A$52,0))/INDEX('الموظفون'!$H$14:$H$52,MATCH($A36,'الموظفون'!$A$14:$A$52,0)),0),IFERROR(INDEX('الموظفون'!$G$14:$G$52,MATCH($A36,'الموظفون'!$A$14:$A$52,0)),0))*1.5)</x:f>
      </x:c>
      <x:c r="I36" s="191" t="str">
        <x:f>IF($A36="","",IFERROR(INDEX('الموظفون'!$K$14:$K$52,MATCH($A36,'الموظفون'!$A$14:$A$52,0)),0))</x:f>
      </x:c>
      <x:c r="J36" s="191" t="str">
        <x:f>IF($A36="","",SUMIFS('التعديلات'!$E$14:$E$60,'التعديلات'!$B$14:$B$60,$A36,'التعديلات'!$G$14:$G$60,"معتمد",'التعديلات'!$C$14:$C$60,"مكافأة")+SUMIFS('التعديلات'!$E$14:$E$60,'التعديلات'!$B$14:$B$60,$A36,'التعديلات'!$G$14:$G$60,"معتمد",'التعديلات'!$C$14:$C$60,"عمولة")+SUMIFS('التعديلات'!$E$14:$E$60,'التعديلات'!$B$14:$B$60,$A36,'التعديلات'!$G$14:$G$60,"معتمد",'التعديلات'!$C$14:$C$60,"بدل")+SUMIFS('التعديلات'!$E$14:$E$60,'التعديلات'!$B$14:$B$60,$A36,'التعديلات'!$G$14:$G$60,"معتمد",'التعديلات'!$C$14:$C$60,"مستحق آخر"))</x:f>
      </x:c>
      <x:c r="K36" s="191" t="str">
        <x:f>IF($A36="","",SUMIFS('التعديلات'!$E$14:$E$60,'التعديلات'!$B$14:$B$60,$A36,'التعديلات'!$G$14:$G$60,"معتمد",'التعديلات'!$C$14:$C$60,"تعويض"))</x:f>
      </x:c>
      <x:c r="L36" s="191" t="str">
        <x:f>IF($A36="","",SUM($G36:$K36))</x:f>
      </x:c>
      <x:c r="M36" s="191" t="str">
        <x:f>IF($A36="","",IFERROR(INDEX('الموظفون'!$L$14:$L$52,MATCH($A36,'الموظفون'!$A$14:$A$52,0)),0))</x:f>
      </x:c>
      <x:c r="N36" s="191" t="str">
        <x:f>IF($A36="","",SUMIFS('التعديلات'!$E$14:$E$60,'التعديلات'!$B$14:$B$60,$A36,'التعديلات'!$G$14:$G$60,"معتمد",'التعديلات'!$C$14:$C$60,"استقطاع قبل الضريبة")+SUMIFS('التعديلات'!$E$14:$E$60,'التعديلات'!$B$14:$B$60,$A36,'التعديلات'!$G$14:$G$60,"معتمد",'التعديلات'!$C$14:$C$60,"استقطاع آخر"))</x:f>
      </x:c>
      <x:c r="O36" s="191" t="str">
        <x:f>IF($A36="","",SUMIFS('التعديلات'!$E$14:$E$60,'التعديلات'!$B$14:$B$60,$A36,'التعديلات'!$G$14:$G$60,"معتمد",'التعديلات'!$C$14:$C$60,"ضريبة / نظامي"))</x:f>
      </x:c>
      <x:c r="P36" s="191" t="str">
        <x:f>IF($A36="","",$L36-SUM($M36:$O36))</x:f>
      </x:c>
      <x:c r="Q36" s="183"/>
      <x:c r="R36" s="183"/>
      <x:c r="S36" s="190" t="str">
        <x:f>IF($A36="","",IF($Q36="معتمد","واضح",IF($Q36="موقوف","موقوف",IF($Q36="مسودة","الاعتماد مطلوب",IF($R36="غير مجدول","الدفع غير جاهز","واضح")))))</x:f>
      </x:c>
      <x:c r="T36" s="190" t="str">
        <x:f>IF($A36="","",IFERROR(INDEX('الموظفون'!$O$14:$O$52,MATCH($A36,'الموظفون'!$A$14:$A$52,0)),""))</x:f>
      </x:c>
    </x:row>
    <x:row r="37">
      <x:c r="A37" s="183"/>
      <x:c r="B37" s="190" t="str">
        <x:f>IF($A37="","",IFERROR(INDEX('الموظفون'!$B$14:$B$52,MATCH($A37,'الموظفون'!$A$14:$A$52,0)),""))</x:f>
      </x:c>
      <x:c r="C37" s="190" t="str">
        <x:f>IF($A37="","",IFERROR(INDEX('الموظفون'!$C$14:$C$52,MATCH($A37,'الموظفون'!$A$14:$A$52,0)),""))</x:f>
      </x:c>
      <x:c r="D37" s="190" t="str">
        <x:f>IF($A37="","",IFERROR(INDEX('الموظفون'!$E$14:$E$52,MATCH($A37,'الموظفون'!$A$14:$A$52,0)),""))</x:f>
      </x:c>
      <x:c r="E37" s="189"/>
      <x:c r="F37" s="189"/>
      <x:c r="G37" s="191" t="str">
        <x:f>IF($A37="","",IF($D37="شهري",IFERROR(INDEX('الموظفون'!$F$14:$F$52,MATCH($A37,'الموظفون'!$A$14:$A$52,0)),0),$E37*IFERROR(INDEX('الموظفون'!$G$14:$G$52,MATCH($A37,'الموظفون'!$A$14:$A$52,0)),0)))</x:f>
      </x:c>
      <x:c r="H37" s="191" t="str">
        <x:f>IF($A37="","",$F37*IF($D37="شهري",IFERROR(INDEX('الموظفون'!$F$14:$F$52,MATCH($A37,'الموظفون'!$A$14:$A$52,0))/INDEX('الموظفون'!$H$14:$H$52,MATCH($A37,'الموظفون'!$A$14:$A$52,0)),0),IFERROR(INDEX('الموظفون'!$G$14:$G$52,MATCH($A37,'الموظفون'!$A$14:$A$52,0)),0))*1.5)</x:f>
      </x:c>
      <x:c r="I37" s="191" t="str">
        <x:f>IF($A37="","",IFERROR(INDEX('الموظفون'!$K$14:$K$52,MATCH($A37,'الموظفون'!$A$14:$A$52,0)),0))</x:f>
      </x:c>
      <x:c r="J37" s="191" t="str">
        <x:f>IF($A37="","",SUMIFS('التعديلات'!$E$14:$E$60,'التعديلات'!$B$14:$B$60,$A37,'التعديلات'!$G$14:$G$60,"معتمد",'التعديلات'!$C$14:$C$60,"مكافأة")+SUMIFS('التعديلات'!$E$14:$E$60,'التعديلات'!$B$14:$B$60,$A37,'التعديلات'!$G$14:$G$60,"معتمد",'التعديلات'!$C$14:$C$60,"عمولة")+SUMIFS('التعديلات'!$E$14:$E$60,'التعديلات'!$B$14:$B$60,$A37,'التعديلات'!$G$14:$G$60,"معتمد",'التعديلات'!$C$14:$C$60,"بدل")+SUMIFS('التعديلات'!$E$14:$E$60,'التعديلات'!$B$14:$B$60,$A37,'التعديلات'!$G$14:$G$60,"معتمد",'التعديلات'!$C$14:$C$60,"مستحق آخر"))</x:f>
      </x:c>
      <x:c r="K37" s="191" t="str">
        <x:f>IF($A37="","",SUMIFS('التعديلات'!$E$14:$E$60,'التعديلات'!$B$14:$B$60,$A37,'التعديلات'!$G$14:$G$60,"معتمد",'التعديلات'!$C$14:$C$60,"تعويض"))</x:f>
      </x:c>
      <x:c r="L37" s="191" t="str">
        <x:f>IF($A37="","",SUM($G37:$K37))</x:f>
      </x:c>
      <x:c r="M37" s="191" t="str">
        <x:f>IF($A37="","",IFERROR(INDEX('الموظفون'!$L$14:$L$52,MATCH($A37,'الموظفون'!$A$14:$A$52,0)),0))</x:f>
      </x:c>
      <x:c r="N37" s="191" t="str">
        <x:f>IF($A37="","",SUMIFS('التعديلات'!$E$14:$E$60,'التعديلات'!$B$14:$B$60,$A37,'التعديلات'!$G$14:$G$60,"معتمد",'التعديلات'!$C$14:$C$60,"استقطاع قبل الضريبة")+SUMIFS('التعديلات'!$E$14:$E$60,'التعديلات'!$B$14:$B$60,$A37,'التعديلات'!$G$14:$G$60,"معتمد",'التعديلات'!$C$14:$C$60,"استقطاع آخر"))</x:f>
      </x:c>
      <x:c r="O37" s="191" t="str">
        <x:f>IF($A37="","",SUMIFS('التعديلات'!$E$14:$E$60,'التعديلات'!$B$14:$B$60,$A37,'التعديلات'!$G$14:$G$60,"معتمد",'التعديلات'!$C$14:$C$60,"ضريبة / نظامي"))</x:f>
      </x:c>
      <x:c r="P37" s="191" t="str">
        <x:f>IF($A37="","",$L37-SUM($M37:$O37))</x:f>
      </x:c>
      <x:c r="Q37" s="183"/>
      <x:c r="R37" s="183"/>
      <x:c r="S37" s="190" t="str">
        <x:f>IF($A37="","",IF($Q37="معتمد","واضح",IF($Q37="موقوف","موقوف",IF($Q37="مسودة","الاعتماد مطلوب",IF($R37="غير مجدول","الدفع غير جاهز","واضح")))))</x:f>
      </x:c>
      <x:c r="T37" s="190" t="str">
        <x:f>IF($A37="","",IFERROR(INDEX('الموظفون'!$O$14:$O$52,MATCH($A37,'الموظفون'!$A$14:$A$52,0)),""))</x:f>
      </x:c>
    </x:row>
    <x:row r="38">
      <x:c r="A38" s="183"/>
      <x:c r="B38" s="190" t="str">
        <x:f>IF($A38="","",IFERROR(INDEX('الموظفون'!$B$14:$B$52,MATCH($A38,'الموظفون'!$A$14:$A$52,0)),""))</x:f>
      </x:c>
      <x:c r="C38" s="190" t="str">
        <x:f>IF($A38="","",IFERROR(INDEX('الموظفون'!$C$14:$C$52,MATCH($A38,'الموظفون'!$A$14:$A$52,0)),""))</x:f>
      </x:c>
      <x:c r="D38" s="190" t="str">
        <x:f>IF($A38="","",IFERROR(INDEX('الموظفون'!$E$14:$E$52,MATCH($A38,'الموظفون'!$A$14:$A$52,0)),""))</x:f>
      </x:c>
      <x:c r="E38" s="189"/>
      <x:c r="F38" s="189"/>
      <x:c r="G38" s="191" t="str">
        <x:f>IF($A38="","",IF($D38="شهري",IFERROR(INDEX('الموظفون'!$F$14:$F$52,MATCH($A38,'الموظفون'!$A$14:$A$52,0)),0),$E38*IFERROR(INDEX('الموظفون'!$G$14:$G$52,MATCH($A38,'الموظفون'!$A$14:$A$52,0)),0)))</x:f>
      </x:c>
      <x:c r="H38" s="191" t="str">
        <x:f>IF($A38="","",$F38*IF($D38="شهري",IFERROR(INDEX('الموظفون'!$F$14:$F$52,MATCH($A38,'الموظفون'!$A$14:$A$52,0))/INDEX('الموظفون'!$H$14:$H$52,MATCH($A38,'الموظفون'!$A$14:$A$52,0)),0),IFERROR(INDEX('الموظفون'!$G$14:$G$52,MATCH($A38,'الموظفون'!$A$14:$A$52,0)),0))*1.5)</x:f>
      </x:c>
      <x:c r="I38" s="191" t="str">
        <x:f>IF($A38="","",IFERROR(INDEX('الموظفون'!$K$14:$K$52,MATCH($A38,'الموظفون'!$A$14:$A$52,0)),0))</x:f>
      </x:c>
      <x:c r="J38" s="191" t="str">
        <x:f>IF($A38="","",SUMIFS('التعديلات'!$E$14:$E$60,'التعديلات'!$B$14:$B$60,$A38,'التعديلات'!$G$14:$G$60,"معتمد",'التعديلات'!$C$14:$C$60,"مكافأة")+SUMIFS('التعديلات'!$E$14:$E$60,'التعديلات'!$B$14:$B$60,$A38,'التعديلات'!$G$14:$G$60,"معتمد",'التعديلات'!$C$14:$C$60,"عمولة")+SUMIFS('التعديلات'!$E$14:$E$60,'التعديلات'!$B$14:$B$60,$A38,'التعديلات'!$G$14:$G$60,"معتمد",'التعديلات'!$C$14:$C$60,"بدل")+SUMIFS('التعديلات'!$E$14:$E$60,'التعديلات'!$B$14:$B$60,$A38,'التعديلات'!$G$14:$G$60,"معتمد",'التعديلات'!$C$14:$C$60,"مستحق آخر"))</x:f>
      </x:c>
      <x:c r="K38" s="191" t="str">
        <x:f>IF($A38="","",SUMIFS('التعديلات'!$E$14:$E$60,'التعديلات'!$B$14:$B$60,$A38,'التعديلات'!$G$14:$G$60,"معتمد",'التعديلات'!$C$14:$C$60,"تعويض"))</x:f>
      </x:c>
      <x:c r="L38" s="191" t="str">
        <x:f>IF($A38="","",SUM($G38:$K38))</x:f>
      </x:c>
      <x:c r="M38" s="191" t="str">
        <x:f>IF($A38="","",IFERROR(INDEX('الموظفون'!$L$14:$L$52,MATCH($A38,'الموظفون'!$A$14:$A$52,0)),0))</x:f>
      </x:c>
      <x:c r="N38" s="191" t="str">
        <x:f>IF($A38="","",SUMIFS('التعديلات'!$E$14:$E$60,'التعديلات'!$B$14:$B$60,$A38,'التعديلات'!$G$14:$G$60,"معتمد",'التعديلات'!$C$14:$C$60,"استقطاع قبل الضريبة")+SUMIFS('التعديلات'!$E$14:$E$60,'التعديلات'!$B$14:$B$60,$A38,'التعديلات'!$G$14:$G$60,"معتمد",'التعديلات'!$C$14:$C$60,"استقطاع آخر"))</x:f>
      </x:c>
      <x:c r="O38" s="191" t="str">
        <x:f>IF($A38="","",SUMIFS('التعديلات'!$E$14:$E$60,'التعديلات'!$B$14:$B$60,$A38,'التعديلات'!$G$14:$G$60,"معتمد",'التعديلات'!$C$14:$C$60,"ضريبة / نظامي"))</x:f>
      </x:c>
      <x:c r="P38" s="191" t="str">
        <x:f>IF($A38="","",$L38-SUM($M38:$O38))</x:f>
      </x:c>
      <x:c r="Q38" s="183"/>
      <x:c r="R38" s="183"/>
      <x:c r="S38" s="190" t="str">
        <x:f>IF($A38="","",IF($Q38="معتمد","واضح",IF($Q38="موقوف","موقوف",IF($Q38="مسودة","الاعتماد مطلوب",IF($R38="غير مجدول","الدفع غير جاهز","واضح")))))</x:f>
      </x:c>
      <x:c r="T38" s="190" t="str">
        <x:f>IF($A38="","",IFERROR(INDEX('الموظفون'!$O$14:$O$52,MATCH($A38,'الموظفون'!$A$14:$A$52,0)),""))</x:f>
      </x:c>
    </x:row>
    <x:row r="39">
      <x:c r="A39" s="183"/>
      <x:c r="B39" s="190" t="str">
        <x:f>IF($A39="","",IFERROR(INDEX('الموظفون'!$B$14:$B$52,MATCH($A39,'الموظفون'!$A$14:$A$52,0)),""))</x:f>
      </x:c>
      <x:c r="C39" s="190" t="str">
        <x:f>IF($A39="","",IFERROR(INDEX('الموظفون'!$C$14:$C$52,MATCH($A39,'الموظفون'!$A$14:$A$52,0)),""))</x:f>
      </x:c>
      <x:c r="D39" s="190" t="str">
        <x:f>IF($A39="","",IFERROR(INDEX('الموظفون'!$E$14:$E$52,MATCH($A39,'الموظفون'!$A$14:$A$52,0)),""))</x:f>
      </x:c>
      <x:c r="E39" s="189"/>
      <x:c r="F39" s="189"/>
      <x:c r="G39" s="191" t="str">
        <x:f>IF($A39="","",IF($D39="شهري",IFERROR(INDEX('الموظفون'!$F$14:$F$52,MATCH($A39,'الموظفون'!$A$14:$A$52,0)),0),$E39*IFERROR(INDEX('الموظفون'!$G$14:$G$52,MATCH($A39,'الموظفون'!$A$14:$A$52,0)),0)))</x:f>
      </x:c>
      <x:c r="H39" s="191" t="str">
        <x:f>IF($A39="","",$F39*IF($D39="شهري",IFERROR(INDEX('الموظفون'!$F$14:$F$52,MATCH($A39,'الموظفون'!$A$14:$A$52,0))/INDEX('الموظفون'!$H$14:$H$52,MATCH($A39,'الموظفون'!$A$14:$A$52,0)),0),IFERROR(INDEX('الموظفون'!$G$14:$G$52,MATCH($A39,'الموظفون'!$A$14:$A$52,0)),0))*1.5)</x:f>
      </x:c>
      <x:c r="I39" s="191" t="str">
        <x:f>IF($A39="","",IFERROR(INDEX('الموظفون'!$K$14:$K$52,MATCH($A39,'الموظفون'!$A$14:$A$52,0)),0))</x:f>
      </x:c>
      <x:c r="J39" s="191" t="str">
        <x:f>IF($A39="","",SUMIFS('التعديلات'!$E$14:$E$60,'التعديلات'!$B$14:$B$60,$A39,'التعديلات'!$G$14:$G$60,"معتمد",'التعديلات'!$C$14:$C$60,"مكافأة")+SUMIFS('التعديلات'!$E$14:$E$60,'التعديلات'!$B$14:$B$60,$A39,'التعديلات'!$G$14:$G$60,"معتمد",'التعديلات'!$C$14:$C$60,"عمولة")+SUMIFS('التعديلات'!$E$14:$E$60,'التعديلات'!$B$14:$B$60,$A39,'التعديلات'!$G$14:$G$60,"معتمد",'التعديلات'!$C$14:$C$60,"بدل")+SUMIFS('التعديلات'!$E$14:$E$60,'التعديلات'!$B$14:$B$60,$A39,'التعديلات'!$G$14:$G$60,"معتمد",'التعديلات'!$C$14:$C$60,"مستحق آخر"))</x:f>
      </x:c>
      <x:c r="K39" s="191" t="str">
        <x:f>IF($A39="","",SUMIFS('التعديلات'!$E$14:$E$60,'التعديلات'!$B$14:$B$60,$A39,'التعديلات'!$G$14:$G$60,"معتمد",'التعديلات'!$C$14:$C$60,"تعويض"))</x:f>
      </x:c>
      <x:c r="L39" s="191" t="str">
        <x:f>IF($A39="","",SUM($G39:$K39))</x:f>
      </x:c>
      <x:c r="M39" s="191" t="str">
        <x:f>IF($A39="","",IFERROR(INDEX('الموظفون'!$L$14:$L$52,MATCH($A39,'الموظفون'!$A$14:$A$52,0)),0))</x:f>
      </x:c>
      <x:c r="N39" s="191" t="str">
        <x:f>IF($A39="","",SUMIFS('التعديلات'!$E$14:$E$60,'التعديلات'!$B$14:$B$60,$A39,'التعديلات'!$G$14:$G$60,"معتمد",'التعديلات'!$C$14:$C$60,"استقطاع قبل الضريبة")+SUMIFS('التعديلات'!$E$14:$E$60,'التعديلات'!$B$14:$B$60,$A39,'التعديلات'!$G$14:$G$60,"معتمد",'التعديلات'!$C$14:$C$60,"استقطاع آخر"))</x:f>
      </x:c>
      <x:c r="O39" s="191" t="str">
        <x:f>IF($A39="","",SUMIFS('التعديلات'!$E$14:$E$60,'التعديلات'!$B$14:$B$60,$A39,'التعديلات'!$G$14:$G$60,"معتمد",'التعديلات'!$C$14:$C$60,"ضريبة / نظامي"))</x:f>
      </x:c>
      <x:c r="P39" s="191" t="str">
        <x:f>IF($A39="","",$L39-SUM($M39:$O39))</x:f>
      </x:c>
      <x:c r="Q39" s="183"/>
      <x:c r="R39" s="183"/>
      <x:c r="S39" s="190" t="str">
        <x:f>IF($A39="","",IF($Q39="معتمد","واضح",IF($Q39="موقوف","موقوف",IF($Q39="مسودة","الاعتماد مطلوب",IF($R39="غير مجدول","الدفع غير جاهز","واضح")))))</x:f>
      </x:c>
      <x:c r="T39" s="190" t="str">
        <x:f>IF($A39="","",IFERROR(INDEX('الموظفون'!$O$14:$O$52,MATCH($A39,'الموظفون'!$A$14:$A$52,0)),""))</x:f>
      </x:c>
    </x:row>
    <x:row r="40">
      <x:c r="A40" s="183"/>
      <x:c r="B40" s="190" t="str">
        <x:f>IF($A40="","",IFERROR(INDEX('الموظفون'!$B$14:$B$52,MATCH($A40,'الموظفون'!$A$14:$A$52,0)),""))</x:f>
      </x:c>
      <x:c r="C40" s="190" t="str">
        <x:f>IF($A40="","",IFERROR(INDEX('الموظفون'!$C$14:$C$52,MATCH($A40,'الموظفون'!$A$14:$A$52,0)),""))</x:f>
      </x:c>
      <x:c r="D40" s="190" t="str">
        <x:f>IF($A40="","",IFERROR(INDEX('الموظفون'!$E$14:$E$52,MATCH($A40,'الموظفون'!$A$14:$A$52,0)),""))</x:f>
      </x:c>
      <x:c r="E40" s="189"/>
      <x:c r="F40" s="189"/>
      <x:c r="G40" s="191" t="str">
        <x:f>IF($A40="","",IF($D40="شهري",IFERROR(INDEX('الموظفون'!$F$14:$F$52,MATCH($A40,'الموظفون'!$A$14:$A$52,0)),0),$E40*IFERROR(INDEX('الموظفون'!$G$14:$G$52,MATCH($A40,'الموظفون'!$A$14:$A$52,0)),0)))</x:f>
      </x:c>
      <x:c r="H40" s="191" t="str">
        <x:f>IF($A40="","",$F40*IF($D40="شهري",IFERROR(INDEX('الموظفون'!$F$14:$F$52,MATCH($A40,'الموظفون'!$A$14:$A$52,0))/INDEX('الموظفون'!$H$14:$H$52,MATCH($A40,'الموظفون'!$A$14:$A$52,0)),0),IFERROR(INDEX('الموظفون'!$G$14:$G$52,MATCH($A40,'الموظفون'!$A$14:$A$52,0)),0))*1.5)</x:f>
      </x:c>
      <x:c r="I40" s="191" t="str">
        <x:f>IF($A40="","",IFERROR(INDEX('الموظفون'!$K$14:$K$52,MATCH($A40,'الموظفون'!$A$14:$A$52,0)),0))</x:f>
      </x:c>
      <x:c r="J40" s="191" t="str">
        <x:f>IF($A40="","",SUMIFS('التعديلات'!$E$14:$E$60,'التعديلات'!$B$14:$B$60,$A40,'التعديلات'!$G$14:$G$60,"معتمد",'التعديلات'!$C$14:$C$60,"مكافأة")+SUMIFS('التعديلات'!$E$14:$E$60,'التعديلات'!$B$14:$B$60,$A40,'التعديلات'!$G$14:$G$60,"معتمد",'التعديلات'!$C$14:$C$60,"عمولة")+SUMIFS('التعديلات'!$E$14:$E$60,'التعديلات'!$B$14:$B$60,$A40,'التعديلات'!$G$14:$G$60,"معتمد",'التعديلات'!$C$14:$C$60,"بدل")+SUMIFS('التعديلات'!$E$14:$E$60,'التعديلات'!$B$14:$B$60,$A40,'التعديلات'!$G$14:$G$60,"معتمد",'التعديلات'!$C$14:$C$60,"مستحق آخر"))</x:f>
      </x:c>
      <x:c r="K40" s="191" t="str">
        <x:f>IF($A40="","",SUMIFS('التعديلات'!$E$14:$E$60,'التعديلات'!$B$14:$B$60,$A40,'التعديلات'!$G$14:$G$60,"معتمد",'التعديلات'!$C$14:$C$60,"تعويض"))</x:f>
      </x:c>
      <x:c r="L40" s="191" t="str">
        <x:f>IF($A40="","",SUM($G40:$K40))</x:f>
      </x:c>
      <x:c r="M40" s="191" t="str">
        <x:f>IF($A40="","",IFERROR(INDEX('الموظفون'!$L$14:$L$52,MATCH($A40,'الموظفون'!$A$14:$A$52,0)),0))</x:f>
      </x:c>
      <x:c r="N40" s="191" t="str">
        <x:f>IF($A40="","",SUMIFS('التعديلات'!$E$14:$E$60,'التعديلات'!$B$14:$B$60,$A40,'التعديلات'!$G$14:$G$60,"معتمد",'التعديلات'!$C$14:$C$60,"استقطاع قبل الضريبة")+SUMIFS('التعديلات'!$E$14:$E$60,'التعديلات'!$B$14:$B$60,$A40,'التعديلات'!$G$14:$G$60,"معتمد",'التعديلات'!$C$14:$C$60,"استقطاع آخر"))</x:f>
      </x:c>
      <x:c r="O40" s="191" t="str">
        <x:f>IF($A40="","",SUMIFS('التعديلات'!$E$14:$E$60,'التعديلات'!$B$14:$B$60,$A40,'التعديلات'!$G$14:$G$60,"معتمد",'التعديلات'!$C$14:$C$60,"ضريبة / نظامي"))</x:f>
      </x:c>
      <x:c r="P40" s="191" t="str">
        <x:f>IF($A40="","",$L40-SUM($M40:$O40))</x:f>
      </x:c>
      <x:c r="Q40" s="183"/>
      <x:c r="R40" s="183"/>
      <x:c r="S40" s="190" t="str">
        <x:f>IF($A40="","",IF($Q40="معتمد","واضح",IF($Q40="موقوف","موقوف",IF($Q40="مسودة","الاعتماد مطلوب",IF($R40="غير مجدول","الدفع غير جاهز","واضح")))))</x:f>
      </x:c>
      <x:c r="T40" s="190" t="str">
        <x:f>IF($A40="","",IFERROR(INDEX('الموظفون'!$O$14:$O$52,MATCH($A40,'الموظفون'!$A$14:$A$52,0)),""))</x:f>
      </x:c>
    </x:row>
    <x:row r="41">
      <x:c r="A41" s="183"/>
      <x:c r="B41" s="190" t="str">
        <x:f>IF($A41="","",IFERROR(INDEX('الموظفون'!$B$14:$B$52,MATCH($A41,'الموظفون'!$A$14:$A$52,0)),""))</x:f>
      </x:c>
      <x:c r="C41" s="190" t="str">
        <x:f>IF($A41="","",IFERROR(INDEX('الموظفون'!$C$14:$C$52,MATCH($A41,'الموظفون'!$A$14:$A$52,0)),""))</x:f>
      </x:c>
      <x:c r="D41" s="190" t="str">
        <x:f>IF($A41="","",IFERROR(INDEX('الموظفون'!$E$14:$E$52,MATCH($A41,'الموظفون'!$A$14:$A$52,0)),""))</x:f>
      </x:c>
      <x:c r="E41" s="189"/>
      <x:c r="F41" s="189"/>
      <x:c r="G41" s="191" t="str">
        <x:f>IF($A41="","",IF($D41="شهري",IFERROR(INDEX('الموظفون'!$F$14:$F$52,MATCH($A41,'الموظفون'!$A$14:$A$52,0)),0),$E41*IFERROR(INDEX('الموظفون'!$G$14:$G$52,MATCH($A41,'الموظفون'!$A$14:$A$52,0)),0)))</x:f>
      </x:c>
      <x:c r="H41" s="191" t="str">
        <x:f>IF($A41="","",$F41*IF($D41="شهري",IFERROR(INDEX('الموظفون'!$F$14:$F$52,MATCH($A41,'الموظفون'!$A$14:$A$52,0))/INDEX('الموظفون'!$H$14:$H$52,MATCH($A41,'الموظفون'!$A$14:$A$52,0)),0),IFERROR(INDEX('الموظفون'!$G$14:$G$52,MATCH($A41,'الموظفون'!$A$14:$A$52,0)),0))*1.5)</x:f>
      </x:c>
      <x:c r="I41" s="191" t="str">
        <x:f>IF($A41="","",IFERROR(INDEX('الموظفون'!$K$14:$K$52,MATCH($A41,'الموظفون'!$A$14:$A$52,0)),0))</x:f>
      </x:c>
      <x:c r="J41" s="191" t="str">
        <x:f>IF($A41="","",SUMIFS('التعديلات'!$E$14:$E$60,'التعديلات'!$B$14:$B$60,$A41,'التعديلات'!$G$14:$G$60,"معتمد",'التعديلات'!$C$14:$C$60,"مكافأة")+SUMIFS('التعديلات'!$E$14:$E$60,'التعديلات'!$B$14:$B$60,$A41,'التعديلات'!$G$14:$G$60,"معتمد",'التعديلات'!$C$14:$C$60,"عمولة")+SUMIFS('التعديلات'!$E$14:$E$60,'التعديلات'!$B$14:$B$60,$A41,'التعديلات'!$G$14:$G$60,"معتمد",'التعديلات'!$C$14:$C$60,"بدل")+SUMIFS('التعديلات'!$E$14:$E$60,'التعديلات'!$B$14:$B$60,$A41,'التعديلات'!$G$14:$G$60,"معتمد",'التعديلات'!$C$14:$C$60,"مستحق آخر"))</x:f>
      </x:c>
      <x:c r="K41" s="191" t="str">
        <x:f>IF($A41="","",SUMIFS('التعديلات'!$E$14:$E$60,'التعديلات'!$B$14:$B$60,$A41,'التعديلات'!$G$14:$G$60,"معتمد",'التعديلات'!$C$14:$C$60,"تعويض"))</x:f>
      </x:c>
      <x:c r="L41" s="191" t="str">
        <x:f>IF($A41="","",SUM($G41:$K41))</x:f>
      </x:c>
      <x:c r="M41" s="191" t="str">
        <x:f>IF($A41="","",IFERROR(INDEX('الموظفون'!$L$14:$L$52,MATCH($A41,'الموظفون'!$A$14:$A$52,0)),0))</x:f>
      </x:c>
      <x:c r="N41" s="191" t="str">
        <x:f>IF($A41="","",SUMIFS('التعديلات'!$E$14:$E$60,'التعديلات'!$B$14:$B$60,$A41,'التعديلات'!$G$14:$G$60,"معتمد",'التعديلات'!$C$14:$C$60,"استقطاع قبل الضريبة")+SUMIFS('التعديلات'!$E$14:$E$60,'التعديلات'!$B$14:$B$60,$A41,'التعديلات'!$G$14:$G$60,"معتمد",'التعديلات'!$C$14:$C$60,"استقطاع آخر"))</x:f>
      </x:c>
      <x:c r="O41" s="191" t="str">
        <x:f>IF($A41="","",SUMIFS('التعديلات'!$E$14:$E$60,'التعديلات'!$B$14:$B$60,$A41,'التعديلات'!$G$14:$G$60,"معتمد",'التعديلات'!$C$14:$C$60,"ضريبة / نظامي"))</x:f>
      </x:c>
      <x:c r="P41" s="191" t="str">
        <x:f>IF($A41="","",$L41-SUM($M41:$O41))</x:f>
      </x:c>
      <x:c r="Q41" s="183"/>
      <x:c r="R41" s="183"/>
      <x:c r="S41" s="190" t="str">
        <x:f>IF($A41="","",IF($Q41="معتمد","واضح",IF($Q41="موقوف","موقوف",IF($Q41="مسودة","الاعتماد مطلوب",IF($R41="غير مجدول","الدفع غير جاهز","واضح")))))</x:f>
      </x:c>
      <x:c r="T41" s="190" t="str">
        <x:f>IF($A41="","",IFERROR(INDEX('الموظفون'!$O$14:$O$52,MATCH($A41,'الموظفون'!$A$14:$A$52,0)),""))</x:f>
      </x:c>
    </x:row>
    <x:row r="42">
      <x:c r="A42" s="183"/>
      <x:c r="B42" s="190" t="str">
        <x:f>IF($A42="","",IFERROR(INDEX('الموظفون'!$B$14:$B$52,MATCH($A42,'الموظفون'!$A$14:$A$52,0)),""))</x:f>
      </x:c>
      <x:c r="C42" s="190" t="str">
        <x:f>IF($A42="","",IFERROR(INDEX('الموظفون'!$C$14:$C$52,MATCH($A42,'الموظفون'!$A$14:$A$52,0)),""))</x:f>
      </x:c>
      <x:c r="D42" s="190" t="str">
        <x:f>IF($A42="","",IFERROR(INDEX('الموظفون'!$E$14:$E$52,MATCH($A42,'الموظفون'!$A$14:$A$52,0)),""))</x:f>
      </x:c>
      <x:c r="E42" s="189"/>
      <x:c r="F42" s="189"/>
      <x:c r="G42" s="191" t="str">
        <x:f>IF($A42="","",IF($D42="شهري",IFERROR(INDEX('الموظفون'!$F$14:$F$52,MATCH($A42,'الموظفون'!$A$14:$A$52,0)),0),$E42*IFERROR(INDEX('الموظفون'!$G$14:$G$52,MATCH($A42,'الموظفون'!$A$14:$A$52,0)),0)))</x:f>
      </x:c>
      <x:c r="H42" s="191" t="str">
        <x:f>IF($A42="","",$F42*IF($D42="شهري",IFERROR(INDEX('الموظفون'!$F$14:$F$52,MATCH($A42,'الموظفون'!$A$14:$A$52,0))/INDEX('الموظفون'!$H$14:$H$52,MATCH($A42,'الموظفون'!$A$14:$A$52,0)),0),IFERROR(INDEX('الموظفون'!$G$14:$G$52,MATCH($A42,'الموظفون'!$A$14:$A$52,0)),0))*1.5)</x:f>
      </x:c>
      <x:c r="I42" s="191" t="str">
        <x:f>IF($A42="","",IFERROR(INDEX('الموظفون'!$K$14:$K$52,MATCH($A42,'الموظفون'!$A$14:$A$52,0)),0))</x:f>
      </x:c>
      <x:c r="J42" s="191" t="str">
        <x:f>IF($A42="","",SUMIFS('التعديلات'!$E$14:$E$60,'التعديلات'!$B$14:$B$60,$A42,'التعديلات'!$G$14:$G$60,"معتمد",'التعديلات'!$C$14:$C$60,"مكافأة")+SUMIFS('التعديلات'!$E$14:$E$60,'التعديلات'!$B$14:$B$60,$A42,'التعديلات'!$G$14:$G$60,"معتمد",'التعديلات'!$C$14:$C$60,"عمولة")+SUMIFS('التعديلات'!$E$14:$E$60,'التعديلات'!$B$14:$B$60,$A42,'التعديلات'!$G$14:$G$60,"معتمد",'التعديلات'!$C$14:$C$60,"بدل")+SUMIFS('التعديلات'!$E$14:$E$60,'التعديلات'!$B$14:$B$60,$A42,'التعديلات'!$G$14:$G$60,"معتمد",'التعديلات'!$C$14:$C$60,"مستحق آخر"))</x:f>
      </x:c>
      <x:c r="K42" s="191" t="str">
        <x:f>IF($A42="","",SUMIFS('التعديلات'!$E$14:$E$60,'التعديلات'!$B$14:$B$60,$A42,'التعديلات'!$G$14:$G$60,"معتمد",'التعديلات'!$C$14:$C$60,"تعويض"))</x:f>
      </x:c>
      <x:c r="L42" s="191" t="str">
        <x:f>IF($A42="","",SUM($G42:$K42))</x:f>
      </x:c>
      <x:c r="M42" s="191" t="str">
        <x:f>IF($A42="","",IFERROR(INDEX('الموظفون'!$L$14:$L$52,MATCH($A42,'الموظفون'!$A$14:$A$52,0)),0))</x:f>
      </x:c>
      <x:c r="N42" s="191" t="str">
        <x:f>IF($A42="","",SUMIFS('التعديلات'!$E$14:$E$60,'التعديلات'!$B$14:$B$60,$A42,'التعديلات'!$G$14:$G$60,"معتمد",'التعديلات'!$C$14:$C$60,"استقطاع قبل الضريبة")+SUMIFS('التعديلات'!$E$14:$E$60,'التعديلات'!$B$14:$B$60,$A42,'التعديلات'!$G$14:$G$60,"معتمد",'التعديلات'!$C$14:$C$60,"استقطاع آخر"))</x:f>
      </x:c>
      <x:c r="O42" s="191" t="str">
        <x:f>IF($A42="","",SUMIFS('التعديلات'!$E$14:$E$60,'التعديلات'!$B$14:$B$60,$A42,'التعديلات'!$G$14:$G$60,"معتمد",'التعديلات'!$C$14:$C$60,"ضريبة / نظامي"))</x:f>
      </x:c>
      <x:c r="P42" s="191" t="str">
        <x:f>IF($A42="","",$L42-SUM($M42:$O42))</x:f>
      </x:c>
      <x:c r="Q42" s="183"/>
      <x:c r="R42" s="183"/>
      <x:c r="S42" s="190" t="str">
        <x:f>IF($A42="","",IF($Q42="معتمد","واضح",IF($Q42="موقوف","موقوف",IF($Q42="مسودة","الاعتماد مطلوب",IF($R42="غير مجدول","الدفع غير جاهز","واضح")))))</x:f>
      </x:c>
      <x:c r="T42" s="190" t="str">
        <x:f>IF($A42="","",IFERROR(INDEX('الموظفون'!$O$14:$O$52,MATCH($A42,'الموظفون'!$A$14:$A$52,0)),""))</x:f>
      </x:c>
    </x:row>
    <x:row r="43">
      <x:c r="A43" s="183"/>
      <x:c r="B43" s="190" t="str">
        <x:f>IF($A43="","",IFERROR(INDEX('الموظفون'!$B$14:$B$52,MATCH($A43,'الموظفون'!$A$14:$A$52,0)),""))</x:f>
      </x:c>
      <x:c r="C43" s="190" t="str">
        <x:f>IF($A43="","",IFERROR(INDEX('الموظفون'!$C$14:$C$52,MATCH($A43,'الموظفون'!$A$14:$A$52,0)),""))</x:f>
      </x:c>
      <x:c r="D43" s="190" t="str">
        <x:f>IF($A43="","",IFERROR(INDEX('الموظفون'!$E$14:$E$52,MATCH($A43,'الموظفون'!$A$14:$A$52,0)),""))</x:f>
      </x:c>
      <x:c r="E43" s="189"/>
      <x:c r="F43" s="189"/>
      <x:c r="G43" s="191" t="str">
        <x:f>IF($A43="","",IF($D43="شهري",IFERROR(INDEX('الموظفون'!$F$14:$F$52,MATCH($A43,'الموظفون'!$A$14:$A$52,0)),0),$E43*IFERROR(INDEX('الموظفون'!$G$14:$G$52,MATCH($A43,'الموظفون'!$A$14:$A$52,0)),0)))</x:f>
      </x:c>
      <x:c r="H43" s="191" t="str">
        <x:f>IF($A43="","",$F43*IF($D43="شهري",IFERROR(INDEX('الموظفون'!$F$14:$F$52,MATCH($A43,'الموظفون'!$A$14:$A$52,0))/INDEX('الموظفون'!$H$14:$H$52,MATCH($A43,'الموظفون'!$A$14:$A$52,0)),0),IFERROR(INDEX('الموظفون'!$G$14:$G$52,MATCH($A43,'الموظفون'!$A$14:$A$52,0)),0))*1.5)</x:f>
      </x:c>
      <x:c r="I43" s="191" t="str">
        <x:f>IF($A43="","",IFERROR(INDEX('الموظفون'!$K$14:$K$52,MATCH($A43,'الموظفون'!$A$14:$A$52,0)),0))</x:f>
      </x:c>
      <x:c r="J43" s="191" t="str">
        <x:f>IF($A43="","",SUMIFS('التعديلات'!$E$14:$E$60,'التعديلات'!$B$14:$B$60,$A43,'التعديلات'!$G$14:$G$60,"معتمد",'التعديلات'!$C$14:$C$60,"مكافأة")+SUMIFS('التعديلات'!$E$14:$E$60,'التعديلات'!$B$14:$B$60,$A43,'التعديلات'!$G$14:$G$60,"معتمد",'التعديلات'!$C$14:$C$60,"عمولة")+SUMIFS('التعديلات'!$E$14:$E$60,'التعديلات'!$B$14:$B$60,$A43,'التعديلات'!$G$14:$G$60,"معتمد",'التعديلات'!$C$14:$C$60,"بدل")+SUMIFS('التعديلات'!$E$14:$E$60,'التعديلات'!$B$14:$B$60,$A43,'التعديلات'!$G$14:$G$60,"معتمد",'التعديلات'!$C$14:$C$60,"مستحق آخر"))</x:f>
      </x:c>
      <x:c r="K43" s="191" t="str">
        <x:f>IF($A43="","",SUMIFS('التعديلات'!$E$14:$E$60,'التعديلات'!$B$14:$B$60,$A43,'التعديلات'!$G$14:$G$60,"معتمد",'التعديلات'!$C$14:$C$60,"تعويض"))</x:f>
      </x:c>
      <x:c r="L43" s="191" t="str">
        <x:f>IF($A43="","",SUM($G43:$K43))</x:f>
      </x:c>
      <x:c r="M43" s="191" t="str">
        <x:f>IF($A43="","",IFERROR(INDEX('الموظفون'!$L$14:$L$52,MATCH($A43,'الموظفون'!$A$14:$A$52,0)),0))</x:f>
      </x:c>
      <x:c r="N43" s="191" t="str">
        <x:f>IF($A43="","",SUMIFS('التعديلات'!$E$14:$E$60,'التعديلات'!$B$14:$B$60,$A43,'التعديلات'!$G$14:$G$60,"معتمد",'التعديلات'!$C$14:$C$60,"استقطاع قبل الضريبة")+SUMIFS('التعديلات'!$E$14:$E$60,'التعديلات'!$B$14:$B$60,$A43,'التعديلات'!$G$14:$G$60,"معتمد",'التعديلات'!$C$14:$C$60,"استقطاع آخر"))</x:f>
      </x:c>
      <x:c r="O43" s="191" t="str">
        <x:f>IF($A43="","",SUMIFS('التعديلات'!$E$14:$E$60,'التعديلات'!$B$14:$B$60,$A43,'التعديلات'!$G$14:$G$60,"معتمد",'التعديلات'!$C$14:$C$60,"ضريبة / نظامي"))</x:f>
      </x:c>
      <x:c r="P43" s="191" t="str">
        <x:f>IF($A43="","",$L43-SUM($M43:$O43))</x:f>
      </x:c>
      <x:c r="Q43" s="183"/>
      <x:c r="R43" s="183"/>
      <x:c r="S43" s="190" t="str">
        <x:f>IF($A43="","",IF($Q43="معتمد","واضح",IF($Q43="موقوف","موقوف",IF($Q43="مسودة","الاعتماد مطلوب",IF($R43="غير مجدول","الدفع غير جاهز","واضح")))))</x:f>
      </x:c>
      <x:c r="T43" s="190" t="str">
        <x:f>IF($A43="","",IFERROR(INDEX('الموظفون'!$O$14:$O$52,MATCH($A43,'الموظفون'!$A$14:$A$52,0)),""))</x:f>
      </x:c>
    </x:row>
    <x:row r="44">
      <x:c r="A44" s="183"/>
      <x:c r="B44" s="190" t="str">
        <x:f>IF($A44="","",IFERROR(INDEX('الموظفون'!$B$14:$B$52,MATCH($A44,'الموظفون'!$A$14:$A$52,0)),""))</x:f>
      </x:c>
      <x:c r="C44" s="190" t="str">
        <x:f>IF($A44="","",IFERROR(INDEX('الموظفون'!$C$14:$C$52,MATCH($A44,'الموظفون'!$A$14:$A$52,0)),""))</x:f>
      </x:c>
      <x:c r="D44" s="190" t="str">
        <x:f>IF($A44="","",IFERROR(INDEX('الموظفون'!$E$14:$E$52,MATCH($A44,'الموظفون'!$A$14:$A$52,0)),""))</x:f>
      </x:c>
      <x:c r="E44" s="189"/>
      <x:c r="F44" s="189"/>
      <x:c r="G44" s="191" t="str">
        <x:f>IF($A44="","",IF($D44="شهري",IFERROR(INDEX('الموظفون'!$F$14:$F$52,MATCH($A44,'الموظفون'!$A$14:$A$52,0)),0),$E44*IFERROR(INDEX('الموظفون'!$G$14:$G$52,MATCH($A44,'الموظفون'!$A$14:$A$52,0)),0)))</x:f>
      </x:c>
      <x:c r="H44" s="191" t="str">
        <x:f>IF($A44="","",$F44*IF($D44="شهري",IFERROR(INDEX('الموظفون'!$F$14:$F$52,MATCH($A44,'الموظفون'!$A$14:$A$52,0))/INDEX('الموظفون'!$H$14:$H$52,MATCH($A44,'الموظفون'!$A$14:$A$52,0)),0),IFERROR(INDEX('الموظفون'!$G$14:$G$52,MATCH($A44,'الموظفون'!$A$14:$A$52,0)),0))*1.5)</x:f>
      </x:c>
      <x:c r="I44" s="191" t="str">
        <x:f>IF($A44="","",IFERROR(INDEX('الموظفون'!$K$14:$K$52,MATCH($A44,'الموظفون'!$A$14:$A$52,0)),0))</x:f>
      </x:c>
      <x:c r="J44" s="191" t="str">
        <x:f>IF($A44="","",SUMIFS('التعديلات'!$E$14:$E$60,'التعديلات'!$B$14:$B$60,$A44,'التعديلات'!$G$14:$G$60,"معتمد",'التعديلات'!$C$14:$C$60,"مكافأة")+SUMIFS('التعديلات'!$E$14:$E$60,'التعديلات'!$B$14:$B$60,$A44,'التعديلات'!$G$14:$G$60,"معتمد",'التعديلات'!$C$14:$C$60,"عمولة")+SUMIFS('التعديلات'!$E$14:$E$60,'التعديلات'!$B$14:$B$60,$A44,'التعديلات'!$G$14:$G$60,"معتمد",'التعديلات'!$C$14:$C$60,"بدل")+SUMIFS('التعديلات'!$E$14:$E$60,'التعديلات'!$B$14:$B$60,$A44,'التعديلات'!$G$14:$G$60,"معتمد",'التعديلات'!$C$14:$C$60,"مستحق آخر"))</x:f>
      </x:c>
      <x:c r="K44" s="191" t="str">
        <x:f>IF($A44="","",SUMIFS('التعديلات'!$E$14:$E$60,'التعديلات'!$B$14:$B$60,$A44,'التعديلات'!$G$14:$G$60,"معتمد",'التعديلات'!$C$14:$C$60,"تعويض"))</x:f>
      </x:c>
      <x:c r="L44" s="191" t="str">
        <x:f>IF($A44="","",SUM($G44:$K44))</x:f>
      </x:c>
      <x:c r="M44" s="191" t="str">
        <x:f>IF($A44="","",IFERROR(INDEX('الموظفون'!$L$14:$L$52,MATCH($A44,'الموظفون'!$A$14:$A$52,0)),0))</x:f>
      </x:c>
      <x:c r="N44" s="191" t="str">
        <x:f>IF($A44="","",SUMIFS('التعديلات'!$E$14:$E$60,'التعديلات'!$B$14:$B$60,$A44,'التعديلات'!$G$14:$G$60,"معتمد",'التعديلات'!$C$14:$C$60,"استقطاع قبل الضريبة")+SUMIFS('التعديلات'!$E$14:$E$60,'التعديلات'!$B$14:$B$60,$A44,'التعديلات'!$G$14:$G$60,"معتمد",'التعديلات'!$C$14:$C$60,"استقطاع آخر"))</x:f>
      </x:c>
      <x:c r="O44" s="191" t="str">
        <x:f>IF($A44="","",SUMIFS('التعديلات'!$E$14:$E$60,'التعديلات'!$B$14:$B$60,$A44,'التعديلات'!$G$14:$G$60,"معتمد",'التعديلات'!$C$14:$C$60,"ضريبة / نظامي"))</x:f>
      </x:c>
      <x:c r="P44" s="191" t="str">
        <x:f>IF($A44="","",$L44-SUM($M44:$O44))</x:f>
      </x:c>
      <x:c r="Q44" s="183"/>
      <x:c r="R44" s="183"/>
      <x:c r="S44" s="190" t="str">
        <x:f>IF($A44="","",IF($Q44="معتمد","واضح",IF($Q44="موقوف","موقوف",IF($Q44="مسودة","الاعتماد مطلوب",IF($R44="غير مجدول","الدفع غير جاهز","واضح")))))</x:f>
      </x:c>
      <x:c r="T44" s="190" t="str">
        <x:f>IF($A44="","",IFERROR(INDEX('الموظفون'!$O$14:$O$52,MATCH($A44,'الموظفون'!$A$14:$A$52,0)),""))</x:f>
      </x:c>
    </x:row>
    <x:row r="45">
      <x:c r="A45" s="183"/>
      <x:c r="B45" s="190" t="str">
        <x:f>IF($A45="","",IFERROR(INDEX('الموظفون'!$B$14:$B$52,MATCH($A45,'الموظفون'!$A$14:$A$52,0)),""))</x:f>
      </x:c>
      <x:c r="C45" s="190" t="str">
        <x:f>IF($A45="","",IFERROR(INDEX('الموظفون'!$C$14:$C$52,MATCH($A45,'الموظفون'!$A$14:$A$52,0)),""))</x:f>
      </x:c>
      <x:c r="D45" s="190" t="str">
        <x:f>IF($A45="","",IFERROR(INDEX('الموظفون'!$E$14:$E$52,MATCH($A45,'الموظفون'!$A$14:$A$52,0)),""))</x:f>
      </x:c>
      <x:c r="E45" s="189"/>
      <x:c r="F45" s="189"/>
      <x:c r="G45" s="191" t="str">
        <x:f>IF($A45="","",IF($D45="شهري",IFERROR(INDEX('الموظفون'!$F$14:$F$52,MATCH($A45,'الموظفون'!$A$14:$A$52,0)),0),$E45*IFERROR(INDEX('الموظفون'!$G$14:$G$52,MATCH($A45,'الموظفون'!$A$14:$A$52,0)),0)))</x:f>
      </x:c>
      <x:c r="H45" s="191" t="str">
        <x:f>IF($A45="","",$F45*IF($D45="شهري",IFERROR(INDEX('الموظفون'!$F$14:$F$52,MATCH($A45,'الموظفون'!$A$14:$A$52,0))/INDEX('الموظفون'!$H$14:$H$52,MATCH($A45,'الموظفون'!$A$14:$A$52,0)),0),IFERROR(INDEX('الموظفون'!$G$14:$G$52,MATCH($A45,'الموظفون'!$A$14:$A$52,0)),0))*1.5)</x:f>
      </x:c>
      <x:c r="I45" s="191" t="str">
        <x:f>IF($A45="","",IFERROR(INDEX('الموظفون'!$K$14:$K$52,MATCH($A45,'الموظفون'!$A$14:$A$52,0)),0))</x:f>
      </x:c>
      <x:c r="J45" s="191" t="str">
        <x:f>IF($A45="","",SUMIFS('التعديلات'!$E$14:$E$60,'التعديلات'!$B$14:$B$60,$A45,'التعديلات'!$G$14:$G$60,"معتمد",'التعديلات'!$C$14:$C$60,"مكافأة")+SUMIFS('التعديلات'!$E$14:$E$60,'التعديلات'!$B$14:$B$60,$A45,'التعديلات'!$G$14:$G$60,"معتمد",'التعديلات'!$C$14:$C$60,"عمولة")+SUMIFS('التعديلات'!$E$14:$E$60,'التعديلات'!$B$14:$B$60,$A45,'التعديلات'!$G$14:$G$60,"معتمد",'التعديلات'!$C$14:$C$60,"بدل")+SUMIFS('التعديلات'!$E$14:$E$60,'التعديلات'!$B$14:$B$60,$A45,'التعديلات'!$G$14:$G$60,"معتمد",'التعديلات'!$C$14:$C$60,"مستحق آخر"))</x:f>
      </x:c>
      <x:c r="K45" s="191" t="str">
        <x:f>IF($A45="","",SUMIFS('التعديلات'!$E$14:$E$60,'التعديلات'!$B$14:$B$60,$A45,'التعديلات'!$G$14:$G$60,"معتمد",'التعديلات'!$C$14:$C$60,"تعويض"))</x:f>
      </x:c>
      <x:c r="L45" s="191" t="str">
        <x:f>IF($A45="","",SUM($G45:$K45))</x:f>
      </x:c>
      <x:c r="M45" s="191" t="str">
        <x:f>IF($A45="","",IFERROR(INDEX('الموظفون'!$L$14:$L$52,MATCH($A45,'الموظفون'!$A$14:$A$52,0)),0))</x:f>
      </x:c>
      <x:c r="N45" s="191" t="str">
        <x:f>IF($A45="","",SUMIFS('التعديلات'!$E$14:$E$60,'التعديلات'!$B$14:$B$60,$A45,'التعديلات'!$G$14:$G$60,"معتمد",'التعديلات'!$C$14:$C$60,"استقطاع قبل الضريبة")+SUMIFS('التعديلات'!$E$14:$E$60,'التعديلات'!$B$14:$B$60,$A45,'التعديلات'!$G$14:$G$60,"معتمد",'التعديلات'!$C$14:$C$60,"استقطاع آخر"))</x:f>
      </x:c>
      <x:c r="O45" s="191" t="str">
        <x:f>IF($A45="","",SUMIFS('التعديلات'!$E$14:$E$60,'التعديلات'!$B$14:$B$60,$A45,'التعديلات'!$G$14:$G$60,"معتمد",'التعديلات'!$C$14:$C$60,"ضريبة / نظامي"))</x:f>
      </x:c>
      <x:c r="P45" s="191" t="str">
        <x:f>IF($A45="","",$L45-SUM($M45:$O45))</x:f>
      </x:c>
      <x:c r="Q45" s="183"/>
      <x:c r="R45" s="183"/>
      <x:c r="S45" s="190" t="str">
        <x:f>IF($A45="","",IF($Q45="معتمد","واضح",IF($Q45="موقوف","موقوف",IF($Q45="مسودة","الاعتماد مطلوب",IF($R45="غير مجدول","الدفع غير جاهز","واضح")))))</x:f>
      </x:c>
      <x:c r="T45" s="190" t="str">
        <x:f>IF($A45="","",IFERROR(INDEX('الموظفون'!$O$14:$O$52,MATCH($A45,'الموظفون'!$A$14:$A$52,0)),""))</x:f>
      </x:c>
    </x:row>
    <x:row r="46">
      <x:c r="A46" s="183"/>
      <x:c r="B46" s="190" t="str">
        <x:f>IF($A46="","",IFERROR(INDEX('الموظفون'!$B$14:$B$52,MATCH($A46,'الموظفون'!$A$14:$A$52,0)),""))</x:f>
      </x:c>
      <x:c r="C46" s="190" t="str">
        <x:f>IF($A46="","",IFERROR(INDEX('الموظفون'!$C$14:$C$52,MATCH($A46,'الموظفون'!$A$14:$A$52,0)),""))</x:f>
      </x:c>
      <x:c r="D46" s="190" t="str">
        <x:f>IF($A46="","",IFERROR(INDEX('الموظفون'!$E$14:$E$52,MATCH($A46,'الموظفون'!$A$14:$A$52,0)),""))</x:f>
      </x:c>
      <x:c r="E46" s="189"/>
      <x:c r="F46" s="189"/>
      <x:c r="G46" s="191" t="str">
        <x:f>IF($A46="","",IF($D46="شهري",IFERROR(INDEX('الموظفون'!$F$14:$F$52,MATCH($A46,'الموظفون'!$A$14:$A$52,0)),0),$E46*IFERROR(INDEX('الموظفون'!$G$14:$G$52,MATCH($A46,'الموظفون'!$A$14:$A$52,0)),0)))</x:f>
      </x:c>
      <x:c r="H46" s="191" t="str">
        <x:f>IF($A46="","",$F46*IF($D46="شهري",IFERROR(INDEX('الموظفون'!$F$14:$F$52,MATCH($A46,'الموظفون'!$A$14:$A$52,0))/INDEX('الموظفون'!$H$14:$H$52,MATCH($A46,'الموظفون'!$A$14:$A$52,0)),0),IFERROR(INDEX('الموظفون'!$G$14:$G$52,MATCH($A46,'الموظفون'!$A$14:$A$52,0)),0))*1.5)</x:f>
      </x:c>
      <x:c r="I46" s="191" t="str">
        <x:f>IF($A46="","",IFERROR(INDEX('الموظفون'!$K$14:$K$52,MATCH($A46,'الموظفون'!$A$14:$A$52,0)),0))</x:f>
      </x:c>
      <x:c r="J46" s="191" t="str">
        <x:f>IF($A46="","",SUMIFS('التعديلات'!$E$14:$E$60,'التعديلات'!$B$14:$B$60,$A46,'التعديلات'!$G$14:$G$60,"معتمد",'التعديلات'!$C$14:$C$60,"مكافأة")+SUMIFS('التعديلات'!$E$14:$E$60,'التعديلات'!$B$14:$B$60,$A46,'التعديلات'!$G$14:$G$60,"معتمد",'التعديلات'!$C$14:$C$60,"عمولة")+SUMIFS('التعديلات'!$E$14:$E$60,'التعديلات'!$B$14:$B$60,$A46,'التعديلات'!$G$14:$G$60,"معتمد",'التعديلات'!$C$14:$C$60,"بدل")+SUMIFS('التعديلات'!$E$14:$E$60,'التعديلات'!$B$14:$B$60,$A46,'التعديلات'!$G$14:$G$60,"معتمد",'التعديلات'!$C$14:$C$60,"مستحق آخر"))</x:f>
      </x:c>
      <x:c r="K46" s="191" t="str">
        <x:f>IF($A46="","",SUMIFS('التعديلات'!$E$14:$E$60,'التعديلات'!$B$14:$B$60,$A46,'التعديلات'!$G$14:$G$60,"معتمد",'التعديلات'!$C$14:$C$60,"تعويض"))</x:f>
      </x:c>
      <x:c r="L46" s="191" t="str">
        <x:f>IF($A46="","",SUM($G46:$K46))</x:f>
      </x:c>
      <x:c r="M46" s="191" t="str">
        <x:f>IF($A46="","",IFERROR(INDEX('الموظفون'!$L$14:$L$52,MATCH($A46,'الموظفون'!$A$14:$A$52,0)),0))</x:f>
      </x:c>
      <x:c r="N46" s="191" t="str">
        <x:f>IF($A46="","",SUMIFS('التعديلات'!$E$14:$E$60,'التعديلات'!$B$14:$B$60,$A46,'التعديلات'!$G$14:$G$60,"معتمد",'التعديلات'!$C$14:$C$60,"استقطاع قبل الضريبة")+SUMIFS('التعديلات'!$E$14:$E$60,'التعديلات'!$B$14:$B$60,$A46,'التعديلات'!$G$14:$G$60,"معتمد",'التعديلات'!$C$14:$C$60,"استقطاع آخر"))</x:f>
      </x:c>
      <x:c r="O46" s="191" t="str">
        <x:f>IF($A46="","",SUMIFS('التعديلات'!$E$14:$E$60,'التعديلات'!$B$14:$B$60,$A46,'التعديلات'!$G$14:$G$60,"معتمد",'التعديلات'!$C$14:$C$60,"ضريبة / نظامي"))</x:f>
      </x:c>
      <x:c r="P46" s="191" t="str">
        <x:f>IF($A46="","",$L46-SUM($M46:$O46))</x:f>
      </x:c>
      <x:c r="Q46" s="183"/>
      <x:c r="R46" s="183"/>
      <x:c r="S46" s="190" t="str">
        <x:f>IF($A46="","",IF($Q46="معتمد","واضح",IF($Q46="موقوف","موقوف",IF($Q46="مسودة","الاعتماد مطلوب",IF($R46="غير مجدول","الدفع غير جاهز","واضح")))))</x:f>
      </x:c>
      <x:c r="T46" s="190" t="str">
        <x:f>IF($A46="","",IFERROR(INDEX('الموظفون'!$O$14:$O$52,MATCH($A46,'الموظفون'!$A$14:$A$52,0)),""))</x:f>
      </x:c>
    </x:row>
    <x:row r="47">
      <x:c r="A47" s="183"/>
      <x:c r="B47" s="190" t="str">
        <x:f>IF($A47="","",IFERROR(INDEX('الموظفون'!$B$14:$B$52,MATCH($A47,'الموظفون'!$A$14:$A$52,0)),""))</x:f>
      </x:c>
      <x:c r="C47" s="190" t="str">
        <x:f>IF($A47="","",IFERROR(INDEX('الموظفون'!$C$14:$C$52,MATCH($A47,'الموظفون'!$A$14:$A$52,0)),""))</x:f>
      </x:c>
      <x:c r="D47" s="190" t="str">
        <x:f>IF($A47="","",IFERROR(INDEX('الموظفون'!$E$14:$E$52,MATCH($A47,'الموظفون'!$A$14:$A$52,0)),""))</x:f>
      </x:c>
      <x:c r="E47" s="189"/>
      <x:c r="F47" s="189"/>
      <x:c r="G47" s="191" t="str">
        <x:f>IF($A47="","",IF($D47="شهري",IFERROR(INDEX('الموظفون'!$F$14:$F$52,MATCH($A47,'الموظفون'!$A$14:$A$52,0)),0),$E47*IFERROR(INDEX('الموظفون'!$G$14:$G$52,MATCH($A47,'الموظفون'!$A$14:$A$52,0)),0)))</x:f>
      </x:c>
      <x:c r="H47" s="191" t="str">
        <x:f>IF($A47="","",$F47*IF($D47="شهري",IFERROR(INDEX('الموظفون'!$F$14:$F$52,MATCH($A47,'الموظفون'!$A$14:$A$52,0))/INDEX('الموظفون'!$H$14:$H$52,MATCH($A47,'الموظفون'!$A$14:$A$52,0)),0),IFERROR(INDEX('الموظفون'!$G$14:$G$52,MATCH($A47,'الموظفون'!$A$14:$A$52,0)),0))*1.5)</x:f>
      </x:c>
      <x:c r="I47" s="191" t="str">
        <x:f>IF($A47="","",IFERROR(INDEX('الموظفون'!$K$14:$K$52,MATCH($A47,'الموظفون'!$A$14:$A$52,0)),0))</x:f>
      </x:c>
      <x:c r="J47" s="191" t="str">
        <x:f>IF($A47="","",SUMIFS('التعديلات'!$E$14:$E$60,'التعديلات'!$B$14:$B$60,$A47,'التعديلات'!$G$14:$G$60,"معتمد",'التعديلات'!$C$14:$C$60,"مكافأة")+SUMIFS('التعديلات'!$E$14:$E$60,'التعديلات'!$B$14:$B$60,$A47,'التعديلات'!$G$14:$G$60,"معتمد",'التعديلات'!$C$14:$C$60,"عمولة")+SUMIFS('التعديلات'!$E$14:$E$60,'التعديلات'!$B$14:$B$60,$A47,'التعديلات'!$G$14:$G$60,"معتمد",'التعديلات'!$C$14:$C$60,"بدل")+SUMIFS('التعديلات'!$E$14:$E$60,'التعديلات'!$B$14:$B$60,$A47,'التعديلات'!$G$14:$G$60,"معتمد",'التعديلات'!$C$14:$C$60,"مستحق آخر"))</x:f>
      </x:c>
      <x:c r="K47" s="191" t="str">
        <x:f>IF($A47="","",SUMIFS('التعديلات'!$E$14:$E$60,'التعديلات'!$B$14:$B$60,$A47,'التعديلات'!$G$14:$G$60,"معتمد",'التعديلات'!$C$14:$C$60,"تعويض"))</x:f>
      </x:c>
      <x:c r="L47" s="191" t="str">
        <x:f>IF($A47="","",SUM($G47:$K47))</x:f>
      </x:c>
      <x:c r="M47" s="191" t="str">
        <x:f>IF($A47="","",IFERROR(INDEX('الموظفون'!$L$14:$L$52,MATCH($A47,'الموظفون'!$A$14:$A$52,0)),0))</x:f>
      </x:c>
      <x:c r="N47" s="191" t="str">
        <x:f>IF($A47="","",SUMIFS('التعديلات'!$E$14:$E$60,'التعديلات'!$B$14:$B$60,$A47,'التعديلات'!$G$14:$G$60,"معتمد",'التعديلات'!$C$14:$C$60,"استقطاع قبل الضريبة")+SUMIFS('التعديلات'!$E$14:$E$60,'التعديلات'!$B$14:$B$60,$A47,'التعديلات'!$G$14:$G$60,"معتمد",'التعديلات'!$C$14:$C$60,"استقطاع آخر"))</x:f>
      </x:c>
      <x:c r="O47" s="191" t="str">
        <x:f>IF($A47="","",SUMIFS('التعديلات'!$E$14:$E$60,'التعديلات'!$B$14:$B$60,$A47,'التعديلات'!$G$14:$G$60,"معتمد",'التعديلات'!$C$14:$C$60,"ضريبة / نظامي"))</x:f>
      </x:c>
      <x:c r="P47" s="191" t="str">
        <x:f>IF($A47="","",$L47-SUM($M47:$O47))</x:f>
      </x:c>
      <x:c r="Q47" s="183"/>
      <x:c r="R47" s="183"/>
      <x:c r="S47" s="190" t="str">
        <x:f>IF($A47="","",IF($Q47="معتمد","واضح",IF($Q47="موقوف","موقوف",IF($Q47="مسودة","الاعتماد مطلوب",IF($R47="غير مجدول","الدفع غير جاهز","واضح")))))</x:f>
      </x:c>
      <x:c r="T47" s="190" t="str">
        <x:f>IF($A47="","",IFERROR(INDEX('الموظفون'!$O$14:$O$52,MATCH($A47,'الموظفون'!$A$14:$A$52,0)),""))</x:f>
      </x:c>
    </x:row>
    <x:row r="48">
      <x:c r="A48" s="183"/>
      <x:c r="B48" s="190" t="str">
        <x:f>IF($A48="","",IFERROR(INDEX('الموظفون'!$B$14:$B$52,MATCH($A48,'الموظفون'!$A$14:$A$52,0)),""))</x:f>
      </x:c>
      <x:c r="C48" s="190" t="str">
        <x:f>IF($A48="","",IFERROR(INDEX('الموظفون'!$C$14:$C$52,MATCH($A48,'الموظفون'!$A$14:$A$52,0)),""))</x:f>
      </x:c>
      <x:c r="D48" s="190" t="str">
        <x:f>IF($A48="","",IFERROR(INDEX('الموظفون'!$E$14:$E$52,MATCH($A48,'الموظفون'!$A$14:$A$52,0)),""))</x:f>
      </x:c>
      <x:c r="E48" s="189"/>
      <x:c r="F48" s="189"/>
      <x:c r="G48" s="191" t="str">
        <x:f>IF($A48="","",IF($D48="شهري",IFERROR(INDEX('الموظفون'!$F$14:$F$52,MATCH($A48,'الموظفون'!$A$14:$A$52,0)),0),$E48*IFERROR(INDEX('الموظفون'!$G$14:$G$52,MATCH($A48,'الموظفون'!$A$14:$A$52,0)),0)))</x:f>
      </x:c>
      <x:c r="H48" s="191" t="str">
        <x:f>IF($A48="","",$F48*IF($D48="شهري",IFERROR(INDEX('الموظفون'!$F$14:$F$52,MATCH($A48,'الموظفون'!$A$14:$A$52,0))/INDEX('الموظفون'!$H$14:$H$52,MATCH($A48,'الموظفون'!$A$14:$A$52,0)),0),IFERROR(INDEX('الموظفون'!$G$14:$G$52,MATCH($A48,'الموظفون'!$A$14:$A$52,0)),0))*1.5)</x:f>
      </x:c>
      <x:c r="I48" s="191" t="str">
        <x:f>IF($A48="","",IFERROR(INDEX('الموظفون'!$K$14:$K$52,MATCH($A48,'الموظفون'!$A$14:$A$52,0)),0))</x:f>
      </x:c>
      <x:c r="J48" s="191" t="str">
        <x:f>IF($A48="","",SUMIFS('التعديلات'!$E$14:$E$60,'التعديلات'!$B$14:$B$60,$A48,'التعديلات'!$G$14:$G$60,"معتمد",'التعديلات'!$C$14:$C$60,"مكافأة")+SUMIFS('التعديلات'!$E$14:$E$60,'التعديلات'!$B$14:$B$60,$A48,'التعديلات'!$G$14:$G$60,"معتمد",'التعديلات'!$C$14:$C$60,"عمولة")+SUMIFS('التعديلات'!$E$14:$E$60,'التعديلات'!$B$14:$B$60,$A48,'التعديلات'!$G$14:$G$60,"معتمد",'التعديلات'!$C$14:$C$60,"بدل")+SUMIFS('التعديلات'!$E$14:$E$60,'التعديلات'!$B$14:$B$60,$A48,'التعديلات'!$G$14:$G$60,"معتمد",'التعديلات'!$C$14:$C$60,"مستحق آخر"))</x:f>
      </x:c>
      <x:c r="K48" s="191" t="str">
        <x:f>IF($A48="","",SUMIFS('التعديلات'!$E$14:$E$60,'التعديلات'!$B$14:$B$60,$A48,'التعديلات'!$G$14:$G$60,"معتمد",'التعديلات'!$C$14:$C$60,"تعويض"))</x:f>
      </x:c>
      <x:c r="L48" s="191" t="str">
        <x:f>IF($A48="","",SUM($G48:$K48))</x:f>
      </x:c>
      <x:c r="M48" s="191" t="str">
        <x:f>IF($A48="","",IFERROR(INDEX('الموظفون'!$L$14:$L$52,MATCH($A48,'الموظفون'!$A$14:$A$52,0)),0))</x:f>
      </x:c>
      <x:c r="N48" s="191" t="str">
        <x:f>IF($A48="","",SUMIFS('التعديلات'!$E$14:$E$60,'التعديلات'!$B$14:$B$60,$A48,'التعديلات'!$G$14:$G$60,"معتمد",'التعديلات'!$C$14:$C$60,"استقطاع قبل الضريبة")+SUMIFS('التعديلات'!$E$14:$E$60,'التعديلات'!$B$14:$B$60,$A48,'التعديلات'!$G$14:$G$60,"معتمد",'التعديلات'!$C$14:$C$60,"استقطاع آخر"))</x:f>
      </x:c>
      <x:c r="O48" s="191" t="str">
        <x:f>IF($A48="","",SUMIFS('التعديلات'!$E$14:$E$60,'التعديلات'!$B$14:$B$60,$A48,'التعديلات'!$G$14:$G$60,"معتمد",'التعديلات'!$C$14:$C$60,"ضريبة / نظامي"))</x:f>
      </x:c>
      <x:c r="P48" s="191" t="str">
        <x:f>IF($A48="","",$L48-SUM($M48:$O48))</x:f>
      </x:c>
      <x:c r="Q48" s="183"/>
      <x:c r="R48" s="183"/>
      <x:c r="S48" s="190" t="str">
        <x:f>IF($A48="","",IF($Q48="معتمد","واضح",IF($Q48="موقوف","موقوف",IF($Q48="مسودة","الاعتماد مطلوب",IF($R48="غير مجدول","الدفع غير جاهز","واضح")))))</x:f>
      </x:c>
      <x:c r="T48" s="190" t="str">
        <x:f>IF($A48="","",IFERROR(INDEX('الموظفون'!$O$14:$O$52,MATCH($A48,'الموظفون'!$A$14:$A$52,0)),""))</x:f>
      </x:c>
    </x:row>
    <x:row r="49">
      <x:c r="A49" s="183"/>
      <x:c r="B49" s="190" t="str">
        <x:f>IF($A49="","",IFERROR(INDEX('الموظفون'!$B$14:$B$52,MATCH($A49,'الموظفون'!$A$14:$A$52,0)),""))</x:f>
      </x:c>
      <x:c r="C49" s="190" t="str">
        <x:f>IF($A49="","",IFERROR(INDEX('الموظفون'!$C$14:$C$52,MATCH($A49,'الموظفون'!$A$14:$A$52,0)),""))</x:f>
      </x:c>
      <x:c r="D49" s="190" t="str">
        <x:f>IF($A49="","",IFERROR(INDEX('الموظفون'!$E$14:$E$52,MATCH($A49,'الموظفون'!$A$14:$A$52,0)),""))</x:f>
      </x:c>
      <x:c r="E49" s="189"/>
      <x:c r="F49" s="189"/>
      <x:c r="G49" s="191" t="str">
        <x:f>IF($A49="","",IF($D49="شهري",IFERROR(INDEX('الموظفون'!$F$14:$F$52,MATCH($A49,'الموظفون'!$A$14:$A$52,0)),0),$E49*IFERROR(INDEX('الموظفون'!$G$14:$G$52,MATCH($A49,'الموظفون'!$A$14:$A$52,0)),0)))</x:f>
      </x:c>
      <x:c r="H49" s="191" t="str">
        <x:f>IF($A49="","",$F49*IF($D49="شهري",IFERROR(INDEX('الموظفون'!$F$14:$F$52,MATCH($A49,'الموظفون'!$A$14:$A$52,0))/INDEX('الموظفون'!$H$14:$H$52,MATCH($A49,'الموظفون'!$A$14:$A$52,0)),0),IFERROR(INDEX('الموظفون'!$G$14:$G$52,MATCH($A49,'الموظفون'!$A$14:$A$52,0)),0))*1.5)</x:f>
      </x:c>
      <x:c r="I49" s="191" t="str">
        <x:f>IF($A49="","",IFERROR(INDEX('الموظفون'!$K$14:$K$52,MATCH($A49,'الموظفون'!$A$14:$A$52,0)),0))</x:f>
      </x:c>
      <x:c r="J49" s="191" t="str">
        <x:f>IF($A49="","",SUMIFS('التعديلات'!$E$14:$E$60,'التعديلات'!$B$14:$B$60,$A49,'التعديلات'!$G$14:$G$60,"معتمد",'التعديلات'!$C$14:$C$60,"مكافأة")+SUMIFS('التعديلات'!$E$14:$E$60,'التعديلات'!$B$14:$B$60,$A49,'التعديلات'!$G$14:$G$60,"معتمد",'التعديلات'!$C$14:$C$60,"عمولة")+SUMIFS('التعديلات'!$E$14:$E$60,'التعديلات'!$B$14:$B$60,$A49,'التعديلات'!$G$14:$G$60,"معتمد",'التعديلات'!$C$14:$C$60,"بدل")+SUMIFS('التعديلات'!$E$14:$E$60,'التعديلات'!$B$14:$B$60,$A49,'التعديلات'!$G$14:$G$60,"معتمد",'التعديلات'!$C$14:$C$60,"مستحق آخر"))</x:f>
      </x:c>
      <x:c r="K49" s="191" t="str">
        <x:f>IF($A49="","",SUMIFS('التعديلات'!$E$14:$E$60,'التعديلات'!$B$14:$B$60,$A49,'التعديلات'!$G$14:$G$60,"معتمد",'التعديلات'!$C$14:$C$60,"تعويض"))</x:f>
      </x:c>
      <x:c r="L49" s="191" t="str">
        <x:f>IF($A49="","",SUM($G49:$K49))</x:f>
      </x:c>
      <x:c r="M49" s="191" t="str">
        <x:f>IF($A49="","",IFERROR(INDEX('الموظفون'!$L$14:$L$52,MATCH($A49,'الموظفون'!$A$14:$A$52,0)),0))</x:f>
      </x:c>
      <x:c r="N49" s="191" t="str">
        <x:f>IF($A49="","",SUMIFS('التعديلات'!$E$14:$E$60,'التعديلات'!$B$14:$B$60,$A49,'التعديلات'!$G$14:$G$60,"معتمد",'التعديلات'!$C$14:$C$60,"استقطاع قبل الضريبة")+SUMIFS('التعديلات'!$E$14:$E$60,'التعديلات'!$B$14:$B$60,$A49,'التعديلات'!$G$14:$G$60,"معتمد",'التعديلات'!$C$14:$C$60,"استقطاع آخر"))</x:f>
      </x:c>
      <x:c r="O49" s="191" t="str">
        <x:f>IF($A49="","",SUMIFS('التعديلات'!$E$14:$E$60,'التعديلات'!$B$14:$B$60,$A49,'التعديلات'!$G$14:$G$60,"معتمد",'التعديلات'!$C$14:$C$60,"ضريبة / نظامي"))</x:f>
      </x:c>
      <x:c r="P49" s="191" t="str">
        <x:f>IF($A49="","",$L49-SUM($M49:$O49))</x:f>
      </x:c>
      <x:c r="Q49" s="183"/>
      <x:c r="R49" s="183"/>
      <x:c r="S49" s="190" t="str">
        <x:f>IF($A49="","",IF($Q49="معتمد","واضح",IF($Q49="موقوف","موقوف",IF($Q49="مسودة","الاعتماد مطلوب",IF($R49="غير مجدول","الدفع غير جاهز","واضح")))))</x:f>
      </x:c>
      <x:c r="T49" s="190" t="str">
        <x:f>IF($A49="","",IFERROR(INDEX('الموظفون'!$O$14:$O$52,MATCH($A49,'الموظفون'!$A$14:$A$52,0)),""))</x:f>
      </x:c>
    </x:row>
    <x:row r="50">
      <x:c r="A50" s="183"/>
      <x:c r="B50" s="190" t="str">
        <x:f>IF($A50="","",IFERROR(INDEX('الموظفون'!$B$14:$B$52,MATCH($A50,'الموظفون'!$A$14:$A$52,0)),""))</x:f>
      </x:c>
      <x:c r="C50" s="190" t="str">
        <x:f>IF($A50="","",IFERROR(INDEX('الموظفون'!$C$14:$C$52,MATCH($A50,'الموظفون'!$A$14:$A$52,0)),""))</x:f>
      </x:c>
      <x:c r="D50" s="190" t="str">
        <x:f>IF($A50="","",IFERROR(INDEX('الموظفون'!$E$14:$E$52,MATCH($A50,'الموظفون'!$A$14:$A$52,0)),""))</x:f>
      </x:c>
      <x:c r="E50" s="189"/>
      <x:c r="F50" s="189"/>
      <x:c r="G50" s="191" t="str">
        <x:f>IF($A50="","",IF($D50="شهري",IFERROR(INDEX('الموظفون'!$F$14:$F$52,MATCH($A50,'الموظفون'!$A$14:$A$52,0)),0),$E50*IFERROR(INDEX('الموظفون'!$G$14:$G$52,MATCH($A50,'الموظفون'!$A$14:$A$52,0)),0)))</x:f>
      </x:c>
      <x:c r="H50" s="191" t="str">
        <x:f>IF($A50="","",$F50*IF($D50="شهري",IFERROR(INDEX('الموظفون'!$F$14:$F$52,MATCH($A50,'الموظفون'!$A$14:$A$52,0))/INDEX('الموظفون'!$H$14:$H$52,MATCH($A50,'الموظفون'!$A$14:$A$52,0)),0),IFERROR(INDEX('الموظفون'!$G$14:$G$52,MATCH($A50,'الموظفون'!$A$14:$A$52,0)),0))*1.5)</x:f>
      </x:c>
      <x:c r="I50" s="191" t="str">
        <x:f>IF($A50="","",IFERROR(INDEX('الموظفون'!$K$14:$K$52,MATCH($A50,'الموظفون'!$A$14:$A$52,0)),0))</x:f>
      </x:c>
      <x:c r="J50" s="191" t="str">
        <x:f>IF($A50="","",SUMIFS('التعديلات'!$E$14:$E$60,'التعديلات'!$B$14:$B$60,$A50,'التعديلات'!$G$14:$G$60,"معتمد",'التعديلات'!$C$14:$C$60,"مكافأة")+SUMIFS('التعديلات'!$E$14:$E$60,'التعديلات'!$B$14:$B$60,$A50,'التعديلات'!$G$14:$G$60,"معتمد",'التعديلات'!$C$14:$C$60,"عمولة")+SUMIFS('التعديلات'!$E$14:$E$60,'التعديلات'!$B$14:$B$60,$A50,'التعديلات'!$G$14:$G$60,"معتمد",'التعديلات'!$C$14:$C$60,"بدل")+SUMIFS('التعديلات'!$E$14:$E$60,'التعديلات'!$B$14:$B$60,$A50,'التعديلات'!$G$14:$G$60,"معتمد",'التعديلات'!$C$14:$C$60,"مستحق آخر"))</x:f>
      </x:c>
      <x:c r="K50" s="191" t="str">
        <x:f>IF($A50="","",SUMIFS('التعديلات'!$E$14:$E$60,'التعديلات'!$B$14:$B$60,$A50,'التعديلات'!$G$14:$G$60,"معتمد",'التعديلات'!$C$14:$C$60,"تعويض"))</x:f>
      </x:c>
      <x:c r="L50" s="191" t="str">
        <x:f>IF($A50="","",SUM($G50:$K50))</x:f>
      </x:c>
      <x:c r="M50" s="191" t="str">
        <x:f>IF($A50="","",IFERROR(INDEX('الموظفون'!$L$14:$L$52,MATCH($A50,'الموظفون'!$A$14:$A$52,0)),0))</x:f>
      </x:c>
      <x:c r="N50" s="191" t="str">
        <x:f>IF($A50="","",SUMIFS('التعديلات'!$E$14:$E$60,'التعديلات'!$B$14:$B$60,$A50,'التعديلات'!$G$14:$G$60,"معتمد",'التعديلات'!$C$14:$C$60,"استقطاع قبل الضريبة")+SUMIFS('التعديلات'!$E$14:$E$60,'التعديلات'!$B$14:$B$60,$A50,'التعديلات'!$G$14:$G$60,"معتمد",'التعديلات'!$C$14:$C$60,"استقطاع آخر"))</x:f>
      </x:c>
      <x:c r="O50" s="191" t="str">
        <x:f>IF($A50="","",SUMIFS('التعديلات'!$E$14:$E$60,'التعديلات'!$B$14:$B$60,$A50,'التعديلات'!$G$14:$G$60,"معتمد",'التعديلات'!$C$14:$C$60,"ضريبة / نظامي"))</x:f>
      </x:c>
      <x:c r="P50" s="191" t="str">
        <x:f>IF($A50="","",$L50-SUM($M50:$O50))</x:f>
      </x:c>
      <x:c r="Q50" s="183"/>
      <x:c r="R50" s="183"/>
      <x:c r="S50" s="190" t="str">
        <x:f>IF($A50="","",IF($Q50="معتمد","واضح",IF($Q50="موقوف","موقوف",IF($Q50="مسودة","الاعتماد مطلوب",IF($R50="غير مجدول","الدفع غير جاهز","واضح")))))</x:f>
      </x:c>
      <x:c r="T50" s="190" t="str">
        <x:f>IF($A50="","",IFERROR(INDEX('الموظفون'!$O$14:$O$52,MATCH($A50,'الموظفون'!$A$14:$A$52,0)),""))</x:f>
      </x:c>
    </x:row>
    <x:row r="51">
      <x:c r="A51" s="183"/>
      <x:c r="B51" s="190" t="str">
        <x:f>IF($A51="","",IFERROR(INDEX('الموظفون'!$B$14:$B$52,MATCH($A51,'الموظفون'!$A$14:$A$52,0)),""))</x:f>
      </x:c>
      <x:c r="C51" s="190" t="str">
        <x:f>IF($A51="","",IFERROR(INDEX('الموظفون'!$C$14:$C$52,MATCH($A51,'الموظفون'!$A$14:$A$52,0)),""))</x:f>
      </x:c>
      <x:c r="D51" s="190" t="str">
        <x:f>IF($A51="","",IFERROR(INDEX('الموظفون'!$E$14:$E$52,MATCH($A51,'الموظفون'!$A$14:$A$52,0)),""))</x:f>
      </x:c>
      <x:c r="E51" s="189"/>
      <x:c r="F51" s="189"/>
      <x:c r="G51" s="191" t="str">
        <x:f>IF($A51="","",IF($D51="شهري",IFERROR(INDEX('الموظفون'!$F$14:$F$52,MATCH($A51,'الموظفون'!$A$14:$A$52,0)),0),$E51*IFERROR(INDEX('الموظفون'!$G$14:$G$52,MATCH($A51,'الموظفون'!$A$14:$A$52,0)),0)))</x:f>
      </x:c>
      <x:c r="H51" s="191" t="str">
        <x:f>IF($A51="","",$F51*IF($D51="شهري",IFERROR(INDEX('الموظفون'!$F$14:$F$52,MATCH($A51,'الموظفون'!$A$14:$A$52,0))/INDEX('الموظفون'!$H$14:$H$52,MATCH($A51,'الموظفون'!$A$14:$A$52,0)),0),IFERROR(INDEX('الموظفون'!$G$14:$G$52,MATCH($A51,'الموظفون'!$A$14:$A$52,0)),0))*1.5)</x:f>
      </x:c>
      <x:c r="I51" s="191" t="str">
        <x:f>IF($A51="","",IFERROR(INDEX('الموظفون'!$K$14:$K$52,MATCH($A51,'الموظفون'!$A$14:$A$52,0)),0))</x:f>
      </x:c>
      <x:c r="J51" s="191" t="str">
        <x:f>IF($A51="","",SUMIFS('التعديلات'!$E$14:$E$60,'التعديلات'!$B$14:$B$60,$A51,'التعديلات'!$G$14:$G$60,"معتمد",'التعديلات'!$C$14:$C$60,"مكافأة")+SUMIFS('التعديلات'!$E$14:$E$60,'التعديلات'!$B$14:$B$60,$A51,'التعديلات'!$G$14:$G$60,"معتمد",'التعديلات'!$C$14:$C$60,"عمولة")+SUMIFS('التعديلات'!$E$14:$E$60,'التعديلات'!$B$14:$B$60,$A51,'التعديلات'!$G$14:$G$60,"معتمد",'التعديلات'!$C$14:$C$60,"بدل")+SUMIFS('التعديلات'!$E$14:$E$60,'التعديلات'!$B$14:$B$60,$A51,'التعديلات'!$G$14:$G$60,"معتمد",'التعديلات'!$C$14:$C$60,"مستحق آخر"))</x:f>
      </x:c>
      <x:c r="K51" s="191" t="str">
        <x:f>IF($A51="","",SUMIFS('التعديلات'!$E$14:$E$60,'التعديلات'!$B$14:$B$60,$A51,'التعديلات'!$G$14:$G$60,"معتمد",'التعديلات'!$C$14:$C$60,"تعويض"))</x:f>
      </x:c>
      <x:c r="L51" s="191" t="str">
        <x:f>IF($A51="","",SUM($G51:$K51))</x:f>
      </x:c>
      <x:c r="M51" s="191" t="str">
        <x:f>IF($A51="","",IFERROR(INDEX('الموظفون'!$L$14:$L$52,MATCH($A51,'الموظفون'!$A$14:$A$52,0)),0))</x:f>
      </x:c>
      <x:c r="N51" s="191" t="str">
        <x:f>IF($A51="","",SUMIFS('التعديلات'!$E$14:$E$60,'التعديلات'!$B$14:$B$60,$A51,'التعديلات'!$G$14:$G$60,"معتمد",'التعديلات'!$C$14:$C$60,"استقطاع قبل الضريبة")+SUMIFS('التعديلات'!$E$14:$E$60,'التعديلات'!$B$14:$B$60,$A51,'التعديلات'!$G$14:$G$60,"معتمد",'التعديلات'!$C$14:$C$60,"استقطاع آخر"))</x:f>
      </x:c>
      <x:c r="O51" s="191" t="str">
        <x:f>IF($A51="","",SUMIFS('التعديلات'!$E$14:$E$60,'التعديلات'!$B$14:$B$60,$A51,'التعديلات'!$G$14:$G$60,"معتمد",'التعديلات'!$C$14:$C$60,"ضريبة / نظامي"))</x:f>
      </x:c>
      <x:c r="P51" s="191" t="str">
        <x:f>IF($A51="","",$L51-SUM($M51:$O51))</x:f>
      </x:c>
      <x:c r="Q51" s="183"/>
      <x:c r="R51" s="183"/>
      <x:c r="S51" s="190" t="str">
        <x:f>IF($A51="","",IF($Q51="معتمد","واضح",IF($Q51="موقوف","موقوف",IF($Q51="مسودة","الاعتماد مطلوب",IF($R51="غير مجدول","الدفع غير جاهز","واضح")))))</x:f>
      </x:c>
      <x:c r="T51" s="190" t="str">
        <x:f>IF($A51="","",IFERROR(INDEX('الموظفون'!$O$14:$O$52,MATCH($A51,'الموظفون'!$A$14:$A$52,0)),""))</x:f>
      </x:c>
    </x:row>
    <x:row r="52">
      <x:c r="A52" s="183"/>
      <x:c r="B52" s="190" t="str">
        <x:f>IF($A52="","",IFERROR(INDEX('الموظفون'!$B$14:$B$52,MATCH($A52,'الموظفون'!$A$14:$A$52,0)),""))</x:f>
      </x:c>
      <x:c r="C52" s="190" t="str">
        <x:f>IF($A52="","",IFERROR(INDEX('الموظفون'!$C$14:$C$52,MATCH($A52,'الموظفون'!$A$14:$A$52,0)),""))</x:f>
      </x:c>
      <x:c r="D52" s="190" t="str">
        <x:f>IF($A52="","",IFERROR(INDEX('الموظفون'!$E$14:$E$52,MATCH($A52,'الموظفون'!$A$14:$A$52,0)),""))</x:f>
      </x:c>
      <x:c r="E52" s="189"/>
      <x:c r="F52" s="189"/>
      <x:c r="G52" s="191" t="str">
        <x:f>IF($A52="","",IF($D52="شهري",IFERROR(INDEX('الموظفون'!$F$14:$F$52,MATCH($A52,'الموظفون'!$A$14:$A$52,0)),0),$E52*IFERROR(INDEX('الموظفون'!$G$14:$G$52,MATCH($A52,'الموظفون'!$A$14:$A$52,0)),0)))</x:f>
      </x:c>
      <x:c r="H52" s="191" t="str">
        <x:f>IF($A52="","",$F52*IF($D52="شهري",IFERROR(INDEX('الموظفون'!$F$14:$F$52,MATCH($A52,'الموظفون'!$A$14:$A$52,0))/INDEX('الموظفون'!$H$14:$H$52,MATCH($A52,'الموظفون'!$A$14:$A$52,0)),0),IFERROR(INDEX('الموظفون'!$G$14:$G$52,MATCH($A52,'الموظفون'!$A$14:$A$52,0)),0))*1.5)</x:f>
      </x:c>
      <x:c r="I52" s="191" t="str">
        <x:f>IF($A52="","",IFERROR(INDEX('الموظفون'!$K$14:$K$52,MATCH($A52,'الموظفون'!$A$14:$A$52,0)),0))</x:f>
      </x:c>
      <x:c r="J52" s="191" t="str">
        <x:f>IF($A52="","",SUMIFS('التعديلات'!$E$14:$E$60,'التعديلات'!$B$14:$B$60,$A52,'التعديلات'!$G$14:$G$60,"معتمد",'التعديلات'!$C$14:$C$60,"مكافأة")+SUMIFS('التعديلات'!$E$14:$E$60,'التعديلات'!$B$14:$B$60,$A52,'التعديلات'!$G$14:$G$60,"معتمد",'التعديلات'!$C$14:$C$60,"عمولة")+SUMIFS('التعديلات'!$E$14:$E$60,'التعديلات'!$B$14:$B$60,$A52,'التعديلات'!$G$14:$G$60,"معتمد",'التعديلات'!$C$14:$C$60,"بدل")+SUMIFS('التعديلات'!$E$14:$E$60,'التعديلات'!$B$14:$B$60,$A52,'التعديلات'!$G$14:$G$60,"معتمد",'التعديلات'!$C$14:$C$60,"مستحق آخر"))</x:f>
      </x:c>
      <x:c r="K52" s="191" t="str">
        <x:f>IF($A52="","",SUMIFS('التعديلات'!$E$14:$E$60,'التعديلات'!$B$14:$B$60,$A52,'التعديلات'!$G$14:$G$60,"معتمد",'التعديلات'!$C$14:$C$60,"تعويض"))</x:f>
      </x:c>
      <x:c r="L52" s="191" t="str">
        <x:f>IF($A52="","",SUM($G52:$K52))</x:f>
      </x:c>
      <x:c r="M52" s="191" t="str">
        <x:f>IF($A52="","",IFERROR(INDEX('الموظفون'!$L$14:$L$52,MATCH($A52,'الموظفون'!$A$14:$A$52,0)),0))</x:f>
      </x:c>
      <x:c r="N52" s="191" t="str">
        <x:f>IF($A52="","",SUMIFS('التعديلات'!$E$14:$E$60,'التعديلات'!$B$14:$B$60,$A52,'التعديلات'!$G$14:$G$60,"معتمد",'التعديلات'!$C$14:$C$60,"استقطاع قبل الضريبة")+SUMIFS('التعديلات'!$E$14:$E$60,'التعديلات'!$B$14:$B$60,$A52,'التعديلات'!$G$14:$G$60,"معتمد",'التعديلات'!$C$14:$C$60,"استقطاع آخر"))</x:f>
      </x:c>
      <x:c r="O52" s="191" t="str">
        <x:f>IF($A52="","",SUMIFS('التعديلات'!$E$14:$E$60,'التعديلات'!$B$14:$B$60,$A52,'التعديلات'!$G$14:$G$60,"معتمد",'التعديلات'!$C$14:$C$60,"ضريبة / نظامي"))</x:f>
      </x:c>
      <x:c r="P52" s="191" t="str">
        <x:f>IF($A52="","",$L52-SUM($M52:$O52))</x:f>
      </x:c>
      <x:c r="Q52" s="183"/>
      <x:c r="R52" s="183"/>
      <x:c r="S52" s="190" t="str">
        <x:f>IF($A52="","",IF($Q52="معتمد","واضح",IF($Q52="موقوف","موقوف",IF($Q52="مسودة","الاعتماد مطلوب",IF($R52="غير مجدول","الدفع غير جاهز","واضح")))))</x:f>
      </x:c>
      <x:c r="T52" s="190" t="str">
        <x:f>IF($A52="","",IFERROR(INDEX('الموظفون'!$O$14:$O$52,MATCH($A52,'الموظفون'!$A$14:$A$52,0)),""))</x:f>
      </x:c>
    </x:row>
    <x:row r="53">
      <x:c r="A53" s="183"/>
      <x:c r="B53" s="190" t="str">
        <x:f>IF($A53="","",IFERROR(INDEX('الموظفون'!$B$14:$B$52,MATCH($A53,'الموظفون'!$A$14:$A$52,0)),""))</x:f>
      </x:c>
      <x:c r="C53" s="190" t="str">
        <x:f>IF($A53="","",IFERROR(INDEX('الموظفون'!$C$14:$C$52,MATCH($A53,'الموظفون'!$A$14:$A$52,0)),""))</x:f>
      </x:c>
      <x:c r="D53" s="190" t="str">
        <x:f>IF($A53="","",IFERROR(INDEX('الموظفون'!$E$14:$E$52,MATCH($A53,'الموظفون'!$A$14:$A$52,0)),""))</x:f>
      </x:c>
      <x:c r="E53" s="189"/>
      <x:c r="F53" s="189"/>
      <x:c r="G53" s="191" t="str">
        <x:f>IF($A53="","",IF($D53="شهري",IFERROR(INDEX('الموظفون'!$F$14:$F$52,MATCH($A53,'الموظفون'!$A$14:$A$52,0)),0),$E53*IFERROR(INDEX('الموظفون'!$G$14:$G$52,MATCH($A53,'الموظفون'!$A$14:$A$52,0)),0)))</x:f>
      </x:c>
      <x:c r="H53" s="191" t="str">
        <x:f>IF($A53="","",$F53*IF($D53="شهري",IFERROR(INDEX('الموظفون'!$F$14:$F$52,MATCH($A53,'الموظفون'!$A$14:$A$52,0))/INDEX('الموظفون'!$H$14:$H$52,MATCH($A53,'الموظفون'!$A$14:$A$52,0)),0),IFERROR(INDEX('الموظفون'!$G$14:$G$52,MATCH($A53,'الموظفون'!$A$14:$A$52,0)),0))*1.5)</x:f>
      </x:c>
      <x:c r="I53" s="191" t="str">
        <x:f>IF($A53="","",IFERROR(INDEX('الموظفون'!$K$14:$K$52,MATCH($A53,'الموظفون'!$A$14:$A$52,0)),0))</x:f>
      </x:c>
      <x:c r="J53" s="191" t="str">
        <x:f>IF($A53="","",SUMIFS('التعديلات'!$E$14:$E$60,'التعديلات'!$B$14:$B$60,$A53,'التعديلات'!$G$14:$G$60,"معتمد",'التعديلات'!$C$14:$C$60,"مكافأة")+SUMIFS('التعديلات'!$E$14:$E$60,'التعديلات'!$B$14:$B$60,$A53,'التعديلات'!$G$14:$G$60,"معتمد",'التعديلات'!$C$14:$C$60,"عمولة")+SUMIFS('التعديلات'!$E$14:$E$60,'التعديلات'!$B$14:$B$60,$A53,'التعديلات'!$G$14:$G$60,"معتمد",'التعديلات'!$C$14:$C$60,"بدل")+SUMIFS('التعديلات'!$E$14:$E$60,'التعديلات'!$B$14:$B$60,$A53,'التعديلات'!$G$14:$G$60,"معتمد",'التعديلات'!$C$14:$C$60,"مستحق آخر"))</x:f>
      </x:c>
      <x:c r="K53" s="191" t="str">
        <x:f>IF($A53="","",SUMIFS('التعديلات'!$E$14:$E$60,'التعديلات'!$B$14:$B$60,$A53,'التعديلات'!$G$14:$G$60,"معتمد",'التعديلات'!$C$14:$C$60,"تعويض"))</x:f>
      </x:c>
      <x:c r="L53" s="191" t="str">
        <x:f>IF($A53="","",SUM($G53:$K53))</x:f>
      </x:c>
      <x:c r="M53" s="191" t="str">
        <x:f>IF($A53="","",IFERROR(INDEX('الموظفون'!$L$14:$L$52,MATCH($A53,'الموظفون'!$A$14:$A$52,0)),0))</x:f>
      </x:c>
      <x:c r="N53" s="191" t="str">
        <x:f>IF($A53="","",SUMIFS('التعديلات'!$E$14:$E$60,'التعديلات'!$B$14:$B$60,$A53,'التعديلات'!$G$14:$G$60,"معتمد",'التعديلات'!$C$14:$C$60,"استقطاع قبل الضريبة")+SUMIFS('التعديلات'!$E$14:$E$60,'التعديلات'!$B$14:$B$60,$A53,'التعديلات'!$G$14:$G$60,"معتمد",'التعديلات'!$C$14:$C$60,"استقطاع آخر"))</x:f>
      </x:c>
      <x:c r="O53" s="191" t="str">
        <x:f>IF($A53="","",SUMIFS('التعديلات'!$E$14:$E$60,'التعديلات'!$B$14:$B$60,$A53,'التعديلات'!$G$14:$G$60,"معتمد",'التعديلات'!$C$14:$C$60,"ضريبة / نظامي"))</x:f>
      </x:c>
      <x:c r="P53" s="191" t="str">
        <x:f>IF($A53="","",$L53-SUM($M53:$O53))</x:f>
      </x:c>
      <x:c r="Q53" s="183"/>
      <x:c r="R53" s="183"/>
      <x:c r="S53" s="190" t="str">
        <x:f>IF($A53="","",IF($Q53="معتمد","واضح",IF($Q53="موقوف","موقوف",IF($Q53="مسودة","الاعتماد مطلوب",IF($R53="غير مجدول","الدفع غير جاهز","واضح")))))</x:f>
      </x:c>
      <x:c r="T53" s="190" t="str">
        <x:f>IF($A53="","",IFERROR(INDEX('الموظفون'!$O$14:$O$52,MATCH($A53,'الموظفون'!$A$14:$A$52,0)),""))</x:f>
      </x:c>
    </x:row>
    <x:row r="54">
      <x:c r="A54" s="183"/>
      <x:c r="B54" s="190" t="str">
        <x:f>IF($A54="","",IFERROR(INDEX('الموظفون'!$B$14:$B$52,MATCH($A54,'الموظفون'!$A$14:$A$52,0)),""))</x:f>
      </x:c>
      <x:c r="C54" s="190" t="str">
        <x:f>IF($A54="","",IFERROR(INDEX('الموظفون'!$C$14:$C$52,MATCH($A54,'الموظفون'!$A$14:$A$52,0)),""))</x:f>
      </x:c>
      <x:c r="D54" s="190" t="str">
        <x:f>IF($A54="","",IFERROR(INDEX('الموظفون'!$E$14:$E$52,MATCH($A54,'الموظفون'!$A$14:$A$52,0)),""))</x:f>
      </x:c>
      <x:c r="E54" s="189"/>
      <x:c r="F54" s="189"/>
      <x:c r="G54" s="191" t="str">
        <x:f>IF($A54="","",IF($D54="شهري",IFERROR(INDEX('الموظفون'!$F$14:$F$52,MATCH($A54,'الموظفون'!$A$14:$A$52,0)),0),$E54*IFERROR(INDEX('الموظفون'!$G$14:$G$52,MATCH($A54,'الموظفون'!$A$14:$A$52,0)),0)))</x:f>
      </x:c>
      <x:c r="H54" s="191" t="str">
        <x:f>IF($A54="","",$F54*IF($D54="شهري",IFERROR(INDEX('الموظفون'!$F$14:$F$52,MATCH($A54,'الموظفون'!$A$14:$A$52,0))/INDEX('الموظفون'!$H$14:$H$52,MATCH($A54,'الموظفون'!$A$14:$A$52,0)),0),IFERROR(INDEX('الموظفون'!$G$14:$G$52,MATCH($A54,'الموظفون'!$A$14:$A$52,0)),0))*1.5)</x:f>
      </x:c>
      <x:c r="I54" s="191" t="str">
        <x:f>IF($A54="","",IFERROR(INDEX('الموظفون'!$K$14:$K$52,MATCH($A54,'الموظفون'!$A$14:$A$52,0)),0))</x:f>
      </x:c>
      <x:c r="J54" s="191" t="str">
        <x:f>IF($A54="","",SUMIFS('التعديلات'!$E$14:$E$60,'التعديلات'!$B$14:$B$60,$A54,'التعديلات'!$G$14:$G$60,"معتمد",'التعديلات'!$C$14:$C$60,"مكافأة")+SUMIFS('التعديلات'!$E$14:$E$60,'التعديلات'!$B$14:$B$60,$A54,'التعديلات'!$G$14:$G$60,"معتمد",'التعديلات'!$C$14:$C$60,"عمولة")+SUMIFS('التعديلات'!$E$14:$E$60,'التعديلات'!$B$14:$B$60,$A54,'التعديلات'!$G$14:$G$60,"معتمد",'التعديلات'!$C$14:$C$60,"بدل")+SUMIFS('التعديلات'!$E$14:$E$60,'التعديلات'!$B$14:$B$60,$A54,'التعديلات'!$G$14:$G$60,"معتمد",'التعديلات'!$C$14:$C$60,"مستحق آخر"))</x:f>
      </x:c>
      <x:c r="K54" s="191" t="str">
        <x:f>IF($A54="","",SUMIFS('التعديلات'!$E$14:$E$60,'التعديلات'!$B$14:$B$60,$A54,'التعديلات'!$G$14:$G$60,"معتمد",'التعديلات'!$C$14:$C$60,"تعويض"))</x:f>
      </x:c>
      <x:c r="L54" s="191" t="str">
        <x:f>IF($A54="","",SUM($G54:$K54))</x:f>
      </x:c>
      <x:c r="M54" s="191" t="str">
        <x:f>IF($A54="","",IFERROR(INDEX('الموظفون'!$L$14:$L$52,MATCH($A54,'الموظفون'!$A$14:$A$52,0)),0))</x:f>
      </x:c>
      <x:c r="N54" s="191" t="str">
        <x:f>IF($A54="","",SUMIFS('التعديلات'!$E$14:$E$60,'التعديلات'!$B$14:$B$60,$A54,'التعديلات'!$G$14:$G$60,"معتمد",'التعديلات'!$C$14:$C$60,"استقطاع قبل الضريبة")+SUMIFS('التعديلات'!$E$14:$E$60,'التعديلات'!$B$14:$B$60,$A54,'التعديلات'!$G$14:$G$60,"معتمد",'التعديلات'!$C$14:$C$60,"استقطاع آخر"))</x:f>
      </x:c>
      <x:c r="O54" s="191" t="str">
        <x:f>IF($A54="","",SUMIFS('التعديلات'!$E$14:$E$60,'التعديلات'!$B$14:$B$60,$A54,'التعديلات'!$G$14:$G$60,"معتمد",'التعديلات'!$C$14:$C$60,"ضريبة / نظامي"))</x:f>
      </x:c>
      <x:c r="P54" s="191" t="str">
        <x:f>IF($A54="","",$L54-SUM($M54:$O54))</x:f>
      </x:c>
      <x:c r="Q54" s="183"/>
      <x:c r="R54" s="183"/>
      <x:c r="S54" s="190" t="str">
        <x:f>IF($A54="","",IF($Q54="معتمد","واضح",IF($Q54="موقوف","موقوف",IF($Q54="مسودة","الاعتماد مطلوب",IF($R54="غير مجدول","الدفع غير جاهز","واضح")))))</x:f>
      </x:c>
      <x:c r="T54" s="190" t="str">
        <x:f>IF($A54="","",IFERROR(INDEX('الموظفون'!$O$14:$O$52,MATCH($A54,'الموظفون'!$A$14:$A$52,0)),""))</x:f>
      </x:c>
    </x:row>
    <x:row r="55">
      <x:c r="A55" s="183"/>
      <x:c r="B55" s="190" t="str">
        <x:f>IF($A55="","",IFERROR(INDEX('الموظفون'!$B$14:$B$52,MATCH($A55,'الموظفون'!$A$14:$A$52,0)),""))</x:f>
      </x:c>
      <x:c r="C55" s="190" t="str">
        <x:f>IF($A55="","",IFERROR(INDEX('الموظفون'!$C$14:$C$52,MATCH($A55,'الموظفون'!$A$14:$A$52,0)),""))</x:f>
      </x:c>
      <x:c r="D55" s="190" t="str">
        <x:f>IF($A55="","",IFERROR(INDEX('الموظفون'!$E$14:$E$52,MATCH($A55,'الموظفون'!$A$14:$A$52,0)),""))</x:f>
      </x:c>
      <x:c r="E55" s="189"/>
      <x:c r="F55" s="189"/>
      <x:c r="G55" s="191" t="str">
        <x:f>IF($A55="","",IF($D55="شهري",IFERROR(INDEX('الموظفون'!$F$14:$F$52,MATCH($A55,'الموظفون'!$A$14:$A$52,0)),0),$E55*IFERROR(INDEX('الموظفون'!$G$14:$G$52,MATCH($A55,'الموظفون'!$A$14:$A$52,0)),0)))</x:f>
      </x:c>
      <x:c r="H55" s="191" t="str">
        <x:f>IF($A55="","",$F55*IF($D55="شهري",IFERROR(INDEX('الموظفون'!$F$14:$F$52,MATCH($A55,'الموظفون'!$A$14:$A$52,0))/INDEX('الموظفون'!$H$14:$H$52,MATCH($A55,'الموظفون'!$A$14:$A$52,0)),0),IFERROR(INDEX('الموظفون'!$G$14:$G$52,MATCH($A55,'الموظفون'!$A$14:$A$52,0)),0))*1.5)</x:f>
      </x:c>
      <x:c r="I55" s="191" t="str">
        <x:f>IF($A55="","",IFERROR(INDEX('الموظفون'!$K$14:$K$52,MATCH($A55,'الموظفون'!$A$14:$A$52,0)),0))</x:f>
      </x:c>
      <x:c r="J55" s="191" t="str">
        <x:f>IF($A55="","",SUMIFS('التعديلات'!$E$14:$E$60,'التعديلات'!$B$14:$B$60,$A55,'التعديلات'!$G$14:$G$60,"معتمد",'التعديلات'!$C$14:$C$60,"مكافأة")+SUMIFS('التعديلات'!$E$14:$E$60,'التعديلات'!$B$14:$B$60,$A55,'التعديلات'!$G$14:$G$60,"معتمد",'التعديلات'!$C$14:$C$60,"عمولة")+SUMIFS('التعديلات'!$E$14:$E$60,'التعديلات'!$B$14:$B$60,$A55,'التعديلات'!$G$14:$G$60,"معتمد",'التعديلات'!$C$14:$C$60,"بدل")+SUMIFS('التعديلات'!$E$14:$E$60,'التعديلات'!$B$14:$B$60,$A55,'التعديلات'!$G$14:$G$60,"معتمد",'التعديلات'!$C$14:$C$60,"مستحق آخر"))</x:f>
      </x:c>
      <x:c r="K55" s="191" t="str">
        <x:f>IF($A55="","",SUMIFS('التعديلات'!$E$14:$E$60,'التعديلات'!$B$14:$B$60,$A55,'التعديلات'!$G$14:$G$60,"معتمد",'التعديلات'!$C$14:$C$60,"تعويض"))</x:f>
      </x:c>
      <x:c r="L55" s="191" t="str">
        <x:f>IF($A55="","",SUM($G55:$K55))</x:f>
      </x:c>
      <x:c r="M55" s="191" t="str">
        <x:f>IF($A55="","",IFERROR(INDEX('الموظفون'!$L$14:$L$52,MATCH($A55,'الموظفون'!$A$14:$A$52,0)),0))</x:f>
      </x:c>
      <x:c r="N55" s="191" t="str">
        <x:f>IF($A55="","",SUMIFS('التعديلات'!$E$14:$E$60,'التعديلات'!$B$14:$B$60,$A55,'التعديلات'!$G$14:$G$60,"معتمد",'التعديلات'!$C$14:$C$60,"استقطاع قبل الضريبة")+SUMIFS('التعديلات'!$E$14:$E$60,'التعديلات'!$B$14:$B$60,$A55,'التعديلات'!$G$14:$G$60,"معتمد",'التعديلات'!$C$14:$C$60,"استقطاع آخر"))</x:f>
      </x:c>
      <x:c r="O55" s="191" t="str">
        <x:f>IF($A55="","",SUMIFS('التعديلات'!$E$14:$E$60,'التعديلات'!$B$14:$B$60,$A55,'التعديلات'!$G$14:$G$60,"معتمد",'التعديلات'!$C$14:$C$60,"ضريبة / نظامي"))</x:f>
      </x:c>
      <x:c r="P55" s="191" t="str">
        <x:f>IF($A55="","",$L55-SUM($M55:$O55))</x:f>
      </x:c>
      <x:c r="Q55" s="183"/>
      <x:c r="R55" s="183"/>
      <x:c r="S55" s="190" t="str">
        <x:f>IF($A55="","",IF($Q55="معتمد","واضح",IF($Q55="موقوف","موقوف",IF($Q55="مسودة","الاعتماد مطلوب",IF($R55="غير مجدول","الدفع غير جاهز","واضح")))))</x:f>
      </x:c>
      <x:c r="T55" s="190" t="str">
        <x:f>IF($A55="","",IFERROR(INDEX('الموظفون'!$O$14:$O$52,MATCH($A55,'الموظفون'!$A$14:$A$52,0)),""))</x:f>
      </x:c>
    </x:row>
    <x:row r="56">
      <x:c r="A56" s="183"/>
      <x:c r="B56" s="190" t="str">
        <x:f>IF($A56="","",IFERROR(INDEX('الموظفون'!$B$14:$B$52,MATCH($A56,'الموظفون'!$A$14:$A$52,0)),""))</x:f>
      </x:c>
      <x:c r="C56" s="190" t="str">
        <x:f>IF($A56="","",IFERROR(INDEX('الموظفون'!$C$14:$C$52,MATCH($A56,'الموظفون'!$A$14:$A$52,0)),""))</x:f>
      </x:c>
      <x:c r="D56" s="190" t="str">
        <x:f>IF($A56="","",IFERROR(INDEX('الموظفون'!$E$14:$E$52,MATCH($A56,'الموظفون'!$A$14:$A$52,0)),""))</x:f>
      </x:c>
      <x:c r="E56" s="189"/>
      <x:c r="F56" s="189"/>
      <x:c r="G56" s="191" t="str">
        <x:f>IF($A56="","",IF($D56="شهري",IFERROR(INDEX('الموظفون'!$F$14:$F$52,MATCH($A56,'الموظفون'!$A$14:$A$52,0)),0),$E56*IFERROR(INDEX('الموظفون'!$G$14:$G$52,MATCH($A56,'الموظفون'!$A$14:$A$52,0)),0)))</x:f>
      </x:c>
      <x:c r="H56" s="191" t="str">
        <x:f>IF($A56="","",$F56*IF($D56="شهري",IFERROR(INDEX('الموظفون'!$F$14:$F$52,MATCH($A56,'الموظفون'!$A$14:$A$52,0))/INDEX('الموظفون'!$H$14:$H$52,MATCH($A56,'الموظفون'!$A$14:$A$52,0)),0),IFERROR(INDEX('الموظفون'!$G$14:$G$52,MATCH($A56,'الموظفون'!$A$14:$A$52,0)),0))*1.5)</x:f>
      </x:c>
      <x:c r="I56" s="191" t="str">
        <x:f>IF($A56="","",IFERROR(INDEX('الموظفون'!$K$14:$K$52,MATCH($A56,'الموظفون'!$A$14:$A$52,0)),0))</x:f>
      </x:c>
      <x:c r="J56" s="191" t="str">
        <x:f>IF($A56="","",SUMIFS('التعديلات'!$E$14:$E$60,'التعديلات'!$B$14:$B$60,$A56,'التعديلات'!$G$14:$G$60,"معتمد",'التعديلات'!$C$14:$C$60,"مكافأة")+SUMIFS('التعديلات'!$E$14:$E$60,'التعديلات'!$B$14:$B$60,$A56,'التعديلات'!$G$14:$G$60,"معتمد",'التعديلات'!$C$14:$C$60,"عمولة")+SUMIFS('التعديلات'!$E$14:$E$60,'التعديلات'!$B$14:$B$60,$A56,'التعديلات'!$G$14:$G$60,"معتمد",'التعديلات'!$C$14:$C$60,"بدل")+SUMIFS('التعديلات'!$E$14:$E$60,'التعديلات'!$B$14:$B$60,$A56,'التعديلات'!$G$14:$G$60,"معتمد",'التعديلات'!$C$14:$C$60,"مستحق آخر"))</x:f>
      </x:c>
      <x:c r="K56" s="191" t="str">
        <x:f>IF($A56="","",SUMIFS('التعديلات'!$E$14:$E$60,'التعديلات'!$B$14:$B$60,$A56,'التعديلات'!$G$14:$G$60,"معتمد",'التعديلات'!$C$14:$C$60,"تعويض"))</x:f>
      </x:c>
      <x:c r="L56" s="191" t="str">
        <x:f>IF($A56="","",SUM($G56:$K56))</x:f>
      </x:c>
      <x:c r="M56" s="191" t="str">
        <x:f>IF($A56="","",IFERROR(INDEX('الموظفون'!$L$14:$L$52,MATCH($A56,'الموظفون'!$A$14:$A$52,0)),0))</x:f>
      </x:c>
      <x:c r="N56" s="191" t="str">
        <x:f>IF($A56="","",SUMIFS('التعديلات'!$E$14:$E$60,'التعديلات'!$B$14:$B$60,$A56,'التعديلات'!$G$14:$G$60,"معتمد",'التعديلات'!$C$14:$C$60,"استقطاع قبل الضريبة")+SUMIFS('التعديلات'!$E$14:$E$60,'التعديلات'!$B$14:$B$60,$A56,'التعديلات'!$G$14:$G$60,"معتمد",'التعديلات'!$C$14:$C$60,"استقطاع آخر"))</x:f>
      </x:c>
      <x:c r="O56" s="191" t="str">
        <x:f>IF($A56="","",SUMIFS('التعديلات'!$E$14:$E$60,'التعديلات'!$B$14:$B$60,$A56,'التعديلات'!$G$14:$G$60,"معتمد",'التعديلات'!$C$14:$C$60,"ضريبة / نظامي"))</x:f>
      </x:c>
      <x:c r="P56" s="191" t="str">
        <x:f>IF($A56="","",$L56-SUM($M56:$O56))</x:f>
      </x:c>
      <x:c r="Q56" s="183"/>
      <x:c r="R56" s="183"/>
      <x:c r="S56" s="190" t="str">
        <x:f>IF($A56="","",IF($Q56="معتمد","واضح",IF($Q56="موقوف","موقوف",IF($Q56="مسودة","الاعتماد مطلوب",IF($R56="غير مجدول","الدفع غير جاهز","واضح")))))</x:f>
      </x:c>
      <x:c r="T56" s="190" t="str">
        <x:f>IF($A56="","",IFERROR(INDEX('الموظفون'!$O$14:$O$52,MATCH($A56,'الموظفون'!$A$14:$A$52,0)),""))</x:f>
      </x:c>
    </x:row>
    <x:row r="57">
      <x:c r="A57" s="183"/>
      <x:c r="B57" s="190" t="str">
        <x:f>IF($A57="","",IFERROR(INDEX('الموظفون'!$B$14:$B$52,MATCH($A57,'الموظفون'!$A$14:$A$52,0)),""))</x:f>
      </x:c>
      <x:c r="C57" s="190" t="str">
        <x:f>IF($A57="","",IFERROR(INDEX('الموظفون'!$C$14:$C$52,MATCH($A57,'الموظفون'!$A$14:$A$52,0)),""))</x:f>
      </x:c>
      <x:c r="D57" s="190" t="str">
        <x:f>IF($A57="","",IFERROR(INDEX('الموظفون'!$E$14:$E$52,MATCH($A57,'الموظفون'!$A$14:$A$52,0)),""))</x:f>
      </x:c>
      <x:c r="E57" s="189"/>
      <x:c r="F57" s="189"/>
      <x:c r="G57" s="191" t="str">
        <x:f>IF($A57="","",IF($D57="شهري",IFERROR(INDEX('الموظفون'!$F$14:$F$52,MATCH($A57,'الموظفون'!$A$14:$A$52,0)),0),$E57*IFERROR(INDEX('الموظفون'!$G$14:$G$52,MATCH($A57,'الموظفون'!$A$14:$A$52,0)),0)))</x:f>
      </x:c>
      <x:c r="H57" s="191" t="str">
        <x:f>IF($A57="","",$F57*IF($D57="شهري",IFERROR(INDEX('الموظفون'!$F$14:$F$52,MATCH($A57,'الموظفون'!$A$14:$A$52,0))/INDEX('الموظفون'!$H$14:$H$52,MATCH($A57,'الموظفون'!$A$14:$A$52,0)),0),IFERROR(INDEX('الموظفون'!$G$14:$G$52,MATCH($A57,'الموظفون'!$A$14:$A$52,0)),0))*1.5)</x:f>
      </x:c>
      <x:c r="I57" s="191" t="str">
        <x:f>IF($A57="","",IFERROR(INDEX('الموظفون'!$K$14:$K$52,MATCH($A57,'الموظفون'!$A$14:$A$52,0)),0))</x:f>
      </x:c>
      <x:c r="J57" s="191" t="str">
        <x:f>IF($A57="","",SUMIFS('التعديلات'!$E$14:$E$60,'التعديلات'!$B$14:$B$60,$A57,'التعديلات'!$G$14:$G$60,"معتمد",'التعديلات'!$C$14:$C$60,"مكافأة")+SUMIFS('التعديلات'!$E$14:$E$60,'التعديلات'!$B$14:$B$60,$A57,'التعديلات'!$G$14:$G$60,"معتمد",'التعديلات'!$C$14:$C$60,"عمولة")+SUMIFS('التعديلات'!$E$14:$E$60,'التعديلات'!$B$14:$B$60,$A57,'التعديلات'!$G$14:$G$60,"معتمد",'التعديلات'!$C$14:$C$60,"بدل")+SUMIFS('التعديلات'!$E$14:$E$60,'التعديلات'!$B$14:$B$60,$A57,'التعديلات'!$G$14:$G$60,"معتمد",'التعديلات'!$C$14:$C$60,"مستحق آخر"))</x:f>
      </x:c>
      <x:c r="K57" s="191" t="str">
        <x:f>IF($A57="","",SUMIFS('التعديلات'!$E$14:$E$60,'التعديلات'!$B$14:$B$60,$A57,'التعديلات'!$G$14:$G$60,"معتمد",'التعديلات'!$C$14:$C$60,"تعويض"))</x:f>
      </x:c>
      <x:c r="L57" s="191" t="str">
        <x:f>IF($A57="","",SUM($G57:$K57))</x:f>
      </x:c>
      <x:c r="M57" s="191" t="str">
        <x:f>IF($A57="","",IFERROR(INDEX('الموظفون'!$L$14:$L$52,MATCH($A57,'الموظفون'!$A$14:$A$52,0)),0))</x:f>
      </x:c>
      <x:c r="N57" s="191" t="str">
        <x:f>IF($A57="","",SUMIFS('التعديلات'!$E$14:$E$60,'التعديلات'!$B$14:$B$60,$A57,'التعديلات'!$G$14:$G$60,"معتمد",'التعديلات'!$C$14:$C$60,"استقطاع قبل الضريبة")+SUMIFS('التعديلات'!$E$14:$E$60,'التعديلات'!$B$14:$B$60,$A57,'التعديلات'!$G$14:$G$60,"معتمد",'التعديلات'!$C$14:$C$60,"استقطاع آخر"))</x:f>
      </x:c>
      <x:c r="O57" s="191" t="str">
        <x:f>IF($A57="","",SUMIFS('التعديلات'!$E$14:$E$60,'التعديلات'!$B$14:$B$60,$A57,'التعديلات'!$G$14:$G$60,"معتمد",'التعديلات'!$C$14:$C$60,"ضريبة / نظامي"))</x:f>
      </x:c>
      <x:c r="P57" s="191" t="str">
        <x:f>IF($A57="","",$L57-SUM($M57:$O57))</x:f>
      </x:c>
      <x:c r="Q57" s="183"/>
      <x:c r="R57" s="183"/>
      <x:c r="S57" s="190" t="str">
        <x:f>IF($A57="","",IF($Q57="معتمد","واضح",IF($Q57="موقوف","موقوف",IF($Q57="مسودة","الاعتماد مطلوب",IF($R57="غير مجدول","الدفع غير جاهز","واضح")))))</x:f>
      </x:c>
      <x:c r="T57" s="190" t="str">
        <x:f>IF($A57="","",IFERROR(INDEX('الموظفون'!$O$14:$O$52,MATCH($A57,'الموظفون'!$A$14:$A$52,0)),""))</x:f>
      </x:c>
    </x:row>
    <x:row r="58">
      <x:c r="A58" s="183"/>
      <x:c r="B58" s="190" t="str">
        <x:f>IF($A58="","",IFERROR(INDEX('الموظفون'!$B$14:$B$52,MATCH($A58,'الموظفون'!$A$14:$A$52,0)),""))</x:f>
      </x:c>
      <x:c r="C58" s="190" t="str">
        <x:f>IF($A58="","",IFERROR(INDEX('الموظفون'!$C$14:$C$52,MATCH($A58,'الموظفون'!$A$14:$A$52,0)),""))</x:f>
      </x:c>
      <x:c r="D58" s="190" t="str">
        <x:f>IF($A58="","",IFERROR(INDEX('الموظفون'!$E$14:$E$52,MATCH($A58,'الموظفون'!$A$14:$A$52,0)),""))</x:f>
      </x:c>
      <x:c r="E58" s="189"/>
      <x:c r="F58" s="189"/>
      <x:c r="G58" s="191" t="str">
        <x:f>IF($A58="","",IF($D58="شهري",IFERROR(INDEX('الموظفون'!$F$14:$F$52,MATCH($A58,'الموظفون'!$A$14:$A$52,0)),0),$E58*IFERROR(INDEX('الموظفون'!$G$14:$G$52,MATCH($A58,'الموظفون'!$A$14:$A$52,0)),0)))</x:f>
      </x:c>
      <x:c r="H58" s="191" t="str">
        <x:f>IF($A58="","",$F58*IF($D58="شهري",IFERROR(INDEX('الموظفون'!$F$14:$F$52,MATCH($A58,'الموظفون'!$A$14:$A$52,0))/INDEX('الموظفون'!$H$14:$H$52,MATCH($A58,'الموظفون'!$A$14:$A$52,0)),0),IFERROR(INDEX('الموظفون'!$G$14:$G$52,MATCH($A58,'الموظفون'!$A$14:$A$52,0)),0))*1.5)</x:f>
      </x:c>
      <x:c r="I58" s="191" t="str">
        <x:f>IF($A58="","",IFERROR(INDEX('الموظفون'!$K$14:$K$52,MATCH($A58,'الموظفون'!$A$14:$A$52,0)),0))</x:f>
      </x:c>
      <x:c r="J58" s="191" t="str">
        <x:f>IF($A58="","",SUMIFS('التعديلات'!$E$14:$E$60,'التعديلات'!$B$14:$B$60,$A58,'التعديلات'!$G$14:$G$60,"معتمد",'التعديلات'!$C$14:$C$60,"مكافأة")+SUMIFS('التعديلات'!$E$14:$E$60,'التعديلات'!$B$14:$B$60,$A58,'التعديلات'!$G$14:$G$60,"معتمد",'التعديلات'!$C$14:$C$60,"عمولة")+SUMIFS('التعديلات'!$E$14:$E$60,'التعديلات'!$B$14:$B$60,$A58,'التعديلات'!$G$14:$G$60,"معتمد",'التعديلات'!$C$14:$C$60,"بدل")+SUMIFS('التعديلات'!$E$14:$E$60,'التعديلات'!$B$14:$B$60,$A58,'التعديلات'!$G$14:$G$60,"معتمد",'التعديلات'!$C$14:$C$60,"مستحق آخر"))</x:f>
      </x:c>
      <x:c r="K58" s="191" t="str">
        <x:f>IF($A58="","",SUMIFS('التعديلات'!$E$14:$E$60,'التعديلات'!$B$14:$B$60,$A58,'التعديلات'!$G$14:$G$60,"معتمد",'التعديلات'!$C$14:$C$60,"تعويض"))</x:f>
      </x:c>
      <x:c r="L58" s="191" t="str">
        <x:f>IF($A58="","",SUM($G58:$K58))</x:f>
      </x:c>
      <x:c r="M58" s="191" t="str">
        <x:f>IF($A58="","",IFERROR(INDEX('الموظفون'!$L$14:$L$52,MATCH($A58,'الموظفون'!$A$14:$A$52,0)),0))</x:f>
      </x:c>
      <x:c r="N58" s="191" t="str">
        <x:f>IF($A58="","",SUMIFS('التعديلات'!$E$14:$E$60,'التعديلات'!$B$14:$B$60,$A58,'التعديلات'!$G$14:$G$60,"معتمد",'التعديلات'!$C$14:$C$60,"استقطاع قبل الضريبة")+SUMIFS('التعديلات'!$E$14:$E$60,'التعديلات'!$B$14:$B$60,$A58,'التعديلات'!$G$14:$G$60,"معتمد",'التعديلات'!$C$14:$C$60,"استقطاع آخر"))</x:f>
      </x:c>
      <x:c r="O58" s="191" t="str">
        <x:f>IF($A58="","",SUMIFS('التعديلات'!$E$14:$E$60,'التعديلات'!$B$14:$B$60,$A58,'التعديلات'!$G$14:$G$60,"معتمد",'التعديلات'!$C$14:$C$60,"ضريبة / نظامي"))</x:f>
      </x:c>
      <x:c r="P58" s="191" t="str">
        <x:f>IF($A58="","",$L58-SUM($M58:$O58))</x:f>
      </x:c>
      <x:c r="Q58" s="183"/>
      <x:c r="R58" s="183"/>
      <x:c r="S58" s="190" t="str">
        <x:f>IF($A58="","",IF($Q58="معتمد","واضح",IF($Q58="موقوف","موقوف",IF($Q58="مسودة","الاعتماد مطلوب",IF($R58="غير مجدول","الدفع غير جاهز","واضح")))))</x:f>
      </x:c>
      <x:c r="T58" s="190" t="str">
        <x:f>IF($A58="","",IFERROR(INDEX('الموظفون'!$O$14:$O$52,MATCH($A58,'الموظفون'!$A$14:$A$52,0)),""))</x:f>
      </x:c>
    </x:row>
    <x:row r="59">
      <x:c r="A59" s="176"/>
      <x:c r="B59" s="176"/>
      <x:c r="C59" s="176"/>
      <x:c r="D59" s="176"/>
      <x:c r="E59" s="176"/>
      <x:c r="F59" s="176"/>
      <x:c r="G59" s="176"/>
      <x:c r="H59" s="176"/>
      <x:c r="I59" s="176"/>
      <x:c r="J59" s="176"/>
      <x:c r="K59" s="176"/>
      <x:c r="L59" s="176"/>
      <x:c r="M59" s="176"/>
      <x:c r="N59" s="176"/>
      <x:c r="O59" s="176"/>
      <x:c r="P59" s="176"/>
      <x:c r="Q59" s="176"/>
      <x:c r="R59" s="176"/>
      <x:c r="S59" s="176"/>
      <x:c r="T59" s="176"/>
    </x:row>
    <x:row r="60">
      <x:c r="A60" s="176"/>
      <x:c r="B60" s="176"/>
      <x:c r="C60" s="176"/>
      <x:c r="D60" s="176"/>
      <x:c r="E60" s="176"/>
      <x:c r="F60" s="176"/>
      <x:c r="G60" s="176"/>
      <x:c r="H60" s="176"/>
      <x:c r="I60" s="176"/>
      <x:c r="J60" s="176"/>
      <x:c r="K60" s="176"/>
      <x:c r="L60" s="176"/>
      <x:c r="M60" s="176"/>
      <x:c r="N60" s="176"/>
      <x:c r="O60" s="176"/>
      <x:c r="P60" s="176"/>
      <x:c r="Q60" s="176"/>
      <x:c r="R60" s="176"/>
      <x:c r="S60" s="176"/>
      <x:c r="T60" s="176"/>
    </x:row>
    <x:row r="61">
      <x:c r="A61" s="176"/>
      <x:c r="B61" s="176"/>
      <x:c r="C61" s="176"/>
      <x:c r="D61" s="176"/>
      <x:c r="E61" s="176"/>
      <x:c r="F61" s="176"/>
      <x:c r="G61" s="176"/>
      <x:c r="H61" s="176"/>
      <x:c r="I61" s="176"/>
      <x:c r="J61" s="176"/>
      <x:c r="K61" s="176"/>
      <x:c r="L61" s="176"/>
      <x:c r="M61" s="176"/>
      <x:c r="N61" s="176"/>
      <x:c r="O61" s="176"/>
      <x:c r="P61" s="176"/>
      <x:c r="Q61" s="176"/>
      <x:c r="R61" s="176"/>
      <x:c r="S61" s="176"/>
      <x:c r="T61" s="176"/>
    </x:row>
    <x:row r="62">
      <x:c r="A62" s="176"/>
      <x:c r="B62" s="176"/>
      <x:c r="C62" s="176"/>
      <x:c r="D62" s="176"/>
      <x:c r="E62" s="176"/>
      <x:c r="F62" s="176"/>
      <x:c r="G62" s="176"/>
      <x:c r="H62" s="176"/>
      <x:c r="I62" s="176"/>
      <x:c r="J62" s="176"/>
      <x:c r="K62" s="176"/>
      <x:c r="L62" s="176"/>
      <x:c r="M62" s="176"/>
      <x:c r="N62" s="176"/>
      <x:c r="O62" s="176"/>
      <x:c r="P62" s="176"/>
      <x:c r="Q62" s="176"/>
      <x:c r="R62" s="176"/>
      <x:c r="S62" s="176"/>
      <x:c r="T62" s="176"/>
    </x:row>
    <x:row r="63">
      <x:c r="A63" s="176"/>
      <x:c r="B63" s="176"/>
      <x:c r="C63" s="176"/>
      <x:c r="D63" s="176"/>
      <x:c r="E63" s="176"/>
      <x:c r="F63" s="176"/>
      <x:c r="G63" s="176"/>
      <x:c r="H63" s="176"/>
      <x:c r="I63" s="176"/>
      <x:c r="J63" s="176"/>
      <x:c r="K63" s="176"/>
      <x:c r="L63" s="176"/>
      <x:c r="M63" s="176"/>
      <x:c r="N63" s="176"/>
      <x:c r="O63" s="176"/>
      <x:c r="P63" s="176"/>
      <x:c r="Q63" s="176"/>
      <x:c r="R63" s="176"/>
      <x:c r="S63" s="176"/>
      <x:c r="T63" s="176"/>
    </x:row>
    <x:row r="64">
      <x:c r="A64" s="176"/>
      <x:c r="B64" s="176"/>
      <x:c r="C64" s="176"/>
      <x:c r="D64" s="176"/>
      <x:c r="E64" s="176"/>
      <x:c r="F64" s="176"/>
      <x:c r="G64" s="176"/>
      <x:c r="H64" s="176"/>
      <x:c r="I64" s="176"/>
      <x:c r="J64" s="176"/>
      <x:c r="K64" s="176"/>
      <x:c r="L64" s="176"/>
      <x:c r="M64" s="176"/>
      <x:c r="N64" s="176"/>
      <x:c r="O64" s="176"/>
      <x:c r="P64" s="176"/>
      <x:c r="Q64" s="176"/>
      <x:c r="R64" s="176"/>
      <x:c r="S64" s="176"/>
      <x:c r="T64" s="176"/>
    </x:row>
    <x:row r="65">
      <x:c r="A65" s="176"/>
      <x:c r="B65" s="176"/>
      <x:c r="C65" s="176"/>
      <x:c r="D65" s="176"/>
      <x:c r="E65" s="176"/>
      <x:c r="F65" s="176"/>
      <x:c r="G65" s="176"/>
      <x:c r="H65" s="176"/>
      <x:c r="I65" s="176"/>
      <x:c r="J65" s="176"/>
      <x:c r="K65" s="176"/>
      <x:c r="L65" s="176"/>
      <x:c r="M65" s="176"/>
      <x:c r="N65" s="176"/>
      <x:c r="O65" s="176"/>
      <x:c r="P65" s="176"/>
      <x:c r="Q65" s="176"/>
      <x:c r="R65" s="176"/>
      <x:c r="S65" s="176"/>
      <x:c r="T65" s="176"/>
    </x:row>
    <x:row r="66">
      <x:c r="A66" s="176"/>
      <x:c r="B66" s="176"/>
      <x:c r="C66" s="176"/>
      <x:c r="D66" s="176"/>
      <x:c r="E66" s="176"/>
      <x:c r="F66" s="176"/>
      <x:c r="G66" s="176"/>
      <x:c r="H66" s="176"/>
      <x:c r="I66" s="176"/>
      <x:c r="J66" s="176"/>
      <x:c r="K66" s="176"/>
      <x:c r="L66" s="176"/>
      <x:c r="M66" s="176"/>
      <x:c r="N66" s="176"/>
      <x:c r="O66" s="176"/>
      <x:c r="P66" s="176"/>
      <x:c r="Q66" s="176"/>
      <x:c r="R66" s="176"/>
      <x:c r="S66" s="176"/>
      <x:c r="T66" s="176"/>
    </x:row>
    <x:row r="67">
      <x:c r="A67" s="176"/>
      <x:c r="B67" s="176"/>
      <x:c r="C67" s="176"/>
      <x:c r="D67" s="176"/>
      <x:c r="E67" s="176"/>
      <x:c r="F67" s="176"/>
      <x:c r="G67" s="176"/>
      <x:c r="H67" s="176"/>
      <x:c r="I67" s="176"/>
      <x:c r="J67" s="176"/>
      <x:c r="K67" s="176"/>
      <x:c r="L67" s="176"/>
      <x:c r="M67" s="176"/>
      <x:c r="N67" s="176"/>
      <x:c r="O67" s="176"/>
      <x:c r="P67" s="176"/>
      <x:c r="Q67" s="176"/>
      <x:c r="R67" s="176"/>
      <x:c r="S67" s="176"/>
      <x:c r="T67" s="176"/>
    </x:row>
    <x:row r="68">
      <x:c r="A68" s="176"/>
      <x:c r="B68" s="176"/>
      <x:c r="C68" s="176"/>
      <x:c r="D68" s="176"/>
      <x:c r="E68" s="176"/>
      <x:c r="F68" s="176"/>
      <x:c r="G68" s="176"/>
      <x:c r="H68" s="176"/>
      <x:c r="I68" s="176"/>
      <x:c r="J68" s="176"/>
      <x:c r="K68" s="176"/>
      <x:c r="L68" s="176"/>
      <x:c r="M68" s="176"/>
      <x:c r="N68" s="176"/>
      <x:c r="O68" s="176"/>
      <x:c r="P68" s="176"/>
      <x:c r="Q68" s="176"/>
      <x:c r="R68" s="176"/>
      <x:c r="S68" s="176"/>
      <x:c r="T68" s="176"/>
    </x:row>
    <x:row r="69">
      <x:c r="A69" s="176"/>
      <x:c r="B69" s="176"/>
      <x:c r="C69" s="176"/>
      <x:c r="D69" s="176"/>
      <x:c r="E69" s="176"/>
      <x:c r="F69" s="176"/>
      <x:c r="G69" s="176"/>
      <x:c r="H69" s="176"/>
      <x:c r="I69" s="176"/>
      <x:c r="J69" s="176"/>
      <x:c r="K69" s="176"/>
      <x:c r="L69" s="176"/>
      <x:c r="M69" s="176"/>
      <x:c r="N69" s="176"/>
      <x:c r="O69" s="176"/>
      <x:c r="P69" s="176"/>
      <x:c r="Q69" s="176"/>
      <x:c r="R69" s="176"/>
      <x:c r="S69" s="176"/>
      <x:c r="T69" s="176"/>
    </x:row>
    <x:row r="70">
      <x:c r="A70" s="176"/>
      <x:c r="B70" s="176"/>
      <x:c r="C70" s="176"/>
      <x:c r="D70" s="176"/>
      <x:c r="E70" s="176"/>
      <x:c r="F70" s="176"/>
      <x:c r="G70" s="176"/>
      <x:c r="H70" s="176"/>
      <x:c r="I70" s="176"/>
      <x:c r="J70" s="176"/>
      <x:c r="K70" s="176"/>
      <x:c r="L70" s="176"/>
      <x:c r="M70" s="176"/>
      <x:c r="N70" s="176"/>
      <x:c r="O70" s="176"/>
      <x:c r="P70" s="176"/>
      <x:c r="Q70" s="176"/>
      <x:c r="R70" s="176"/>
      <x:c r="S70" s="176"/>
      <x:c r="T70" s="176"/>
    </x:row>
    <x:row r="71">
      <x:c r="A71" s="176"/>
      <x:c r="B71" s="176"/>
      <x:c r="C71" s="176"/>
      <x:c r="D71" s="176"/>
      <x:c r="E71" s="176"/>
      <x:c r="F71" s="176"/>
      <x:c r="G71" s="176"/>
      <x:c r="H71" s="176"/>
      <x:c r="I71" s="176"/>
      <x:c r="J71" s="176"/>
      <x:c r="K71" s="176"/>
      <x:c r="L71" s="176"/>
      <x:c r="M71" s="176"/>
      <x:c r="N71" s="176"/>
      <x:c r="O71" s="176"/>
      <x:c r="P71" s="176"/>
      <x:c r="Q71" s="176"/>
      <x:c r="R71" s="176"/>
      <x:c r="S71" s="176"/>
      <x:c r="T71" s="176"/>
    </x:row>
    <x:row r="72">
      <x:c r="A72" s="176"/>
      <x:c r="B72" s="176"/>
      <x:c r="C72" s="176"/>
      <x:c r="D72" s="176"/>
      <x:c r="E72" s="176"/>
      <x:c r="F72" s="176"/>
      <x:c r="G72" s="176"/>
      <x:c r="H72" s="176"/>
      <x:c r="I72" s="176"/>
      <x:c r="J72" s="176"/>
      <x:c r="K72" s="176"/>
      <x:c r="L72" s="176"/>
      <x:c r="M72" s="176"/>
      <x:c r="N72" s="176"/>
      <x:c r="O72" s="176"/>
      <x:c r="P72" s="176"/>
      <x:c r="Q72" s="176"/>
      <x:c r="R72" s="176"/>
      <x:c r="S72" s="176"/>
      <x:c r="T72" s="176"/>
    </x:row>
    <x:row r="73">
      <x:c r="A73" s="176"/>
      <x:c r="B73" s="176"/>
      <x:c r="C73" s="176"/>
      <x:c r="D73" s="176"/>
      <x:c r="E73" s="176"/>
      <x:c r="F73" s="176"/>
      <x:c r="G73" s="176"/>
      <x:c r="H73" s="176"/>
      <x:c r="I73" s="176"/>
      <x:c r="J73" s="176"/>
      <x:c r="K73" s="176"/>
      <x:c r="L73" s="176"/>
      <x:c r="M73" s="176"/>
      <x:c r="N73" s="176"/>
      <x:c r="O73" s="176"/>
      <x:c r="P73" s="176"/>
      <x:c r="Q73" s="176"/>
      <x:c r="R73" s="176"/>
      <x:c r="S73" s="176"/>
      <x:c r="T73" s="176"/>
    </x:row>
    <x:row r="74">
      <x:c r="A74" s="176"/>
      <x:c r="B74" s="176"/>
      <x:c r="C74" s="176"/>
      <x:c r="D74" s="176"/>
      <x:c r="E74" s="176"/>
      <x:c r="F74" s="176"/>
      <x:c r="G74" s="176"/>
      <x:c r="H74" s="176"/>
      <x:c r="I74" s="176"/>
      <x:c r="J74" s="176"/>
      <x:c r="K74" s="176"/>
      <x:c r="L74" s="176"/>
      <x:c r="M74" s="176"/>
      <x:c r="N74" s="176"/>
      <x:c r="O74" s="176"/>
      <x:c r="P74" s="176"/>
      <x:c r="Q74" s="176"/>
      <x:c r="R74" s="176"/>
      <x:c r="S74" s="176"/>
      <x:c r="T74" s="176"/>
    </x:row>
    <x:row r="75">
      <x:c r="A75" s="176"/>
      <x:c r="B75" s="176"/>
      <x:c r="C75" s="176"/>
      <x:c r="D75" s="176"/>
      <x:c r="E75" s="176"/>
      <x:c r="F75" s="176"/>
      <x:c r="G75" s="176"/>
      <x:c r="H75" s="176"/>
      <x:c r="I75" s="176"/>
      <x:c r="J75" s="176"/>
      <x:c r="K75" s="176"/>
      <x:c r="L75" s="176"/>
      <x:c r="M75" s="176"/>
      <x:c r="N75" s="176"/>
      <x:c r="O75" s="176"/>
      <x:c r="P75" s="176"/>
      <x:c r="Q75" s="176"/>
      <x:c r="R75" s="176"/>
      <x:c r="S75" s="176"/>
      <x:c r="T75" s="176"/>
    </x:row>
    <x:row r="76">
      <x:c r="A76" s="176"/>
      <x:c r="B76" s="176"/>
      <x:c r="C76" s="176"/>
      <x:c r="D76" s="176"/>
      <x:c r="E76" s="176"/>
      <x:c r="F76" s="176"/>
      <x:c r="G76" s="176"/>
      <x:c r="H76" s="176"/>
      <x:c r="I76" s="176"/>
      <x:c r="J76" s="176"/>
      <x:c r="K76" s="176"/>
      <x:c r="L76" s="176"/>
      <x:c r="M76" s="176"/>
      <x:c r="N76" s="176"/>
      <x:c r="O76" s="176"/>
      <x:c r="P76" s="176"/>
      <x:c r="Q76" s="176"/>
      <x:c r="R76" s="176"/>
      <x:c r="S76" s="176"/>
      <x:c r="T76" s="176"/>
    </x:row>
    <x:row r="77">
      <x:c r="A77" s="176"/>
      <x:c r="B77" s="176"/>
      <x:c r="C77" s="176"/>
      <x:c r="D77" s="176"/>
      <x:c r="E77" s="176"/>
      <x:c r="F77" s="176"/>
      <x:c r="G77" s="176"/>
      <x:c r="H77" s="176"/>
      <x:c r="I77" s="176"/>
      <x:c r="J77" s="176"/>
      <x:c r="K77" s="176"/>
      <x:c r="L77" s="176"/>
      <x:c r="M77" s="176"/>
      <x:c r="N77" s="176"/>
      <x:c r="O77" s="176"/>
      <x:c r="P77" s="176"/>
      <x:c r="Q77" s="176"/>
      <x:c r="R77" s="176"/>
      <x:c r="S77" s="176"/>
      <x:c r="T77" s="176"/>
    </x:row>
    <x:row r="78">
      <x:c r="A78" s="176"/>
      <x:c r="B78" s="176"/>
      <x:c r="C78" s="176"/>
      <x:c r="D78" s="176"/>
      <x:c r="E78" s="176"/>
      <x:c r="F78" s="176"/>
      <x:c r="G78" s="176"/>
      <x:c r="H78" s="176"/>
      <x:c r="I78" s="176"/>
      <x:c r="J78" s="176"/>
      <x:c r="K78" s="176"/>
      <x:c r="L78" s="176"/>
      <x:c r="M78" s="176"/>
      <x:c r="N78" s="176"/>
      <x:c r="O78" s="176"/>
      <x:c r="P78" s="176"/>
      <x:c r="Q78" s="176"/>
      <x:c r="R78" s="176"/>
      <x:c r="S78" s="176"/>
      <x:c r="T78" s="176"/>
    </x:row>
    <x:row r="79">
      <x:c r="A79" s="176"/>
      <x:c r="B79" s="176"/>
      <x:c r="C79" s="176"/>
      <x:c r="D79" s="176"/>
      <x:c r="E79" s="176"/>
      <x:c r="F79" s="176"/>
      <x:c r="G79" s="176"/>
      <x:c r="H79" s="176"/>
      <x:c r="I79" s="176"/>
      <x:c r="J79" s="176"/>
      <x:c r="K79" s="176"/>
      <x:c r="L79" s="176"/>
      <x:c r="M79" s="176"/>
      <x:c r="N79" s="176"/>
      <x:c r="O79" s="176"/>
      <x:c r="P79" s="176"/>
      <x:c r="Q79" s="176"/>
      <x:c r="R79" s="176"/>
      <x:c r="S79" s="176"/>
      <x:c r="T79" s="176"/>
    </x:row>
    <x:row r="80">
      <x:c r="A80" s="176"/>
      <x:c r="B80" s="176"/>
      <x:c r="C80" s="176"/>
      <x:c r="D80" s="176"/>
      <x:c r="E80" s="176"/>
      <x:c r="F80" s="176"/>
      <x:c r="G80" s="176"/>
      <x:c r="H80" s="176"/>
      <x:c r="I80" s="176"/>
      <x:c r="J80" s="176"/>
      <x:c r="K80" s="176"/>
      <x:c r="L80" s="176"/>
      <x:c r="M80" s="176"/>
      <x:c r="N80" s="176"/>
      <x:c r="O80" s="176"/>
      <x:c r="P80" s="176"/>
      <x:c r="Q80" s="176"/>
      <x:c r="R80" s="176"/>
      <x:c r="S80" s="176"/>
      <x:c r="T80" s="176"/>
    </x:row>
  </x:sheetData>
  <x:mergeCells>
    <x:mergeCell ref="A1:B1"/>
    <x:mergeCell ref="C1:H1"/>
    <x:mergeCell ref="Q1:T1"/>
    <x:mergeCell ref="A2:B3"/>
    <x:mergeCell ref="C2:D3"/>
    <x:mergeCell ref="E2:G3"/>
    <x:mergeCell ref="H2:J3"/>
    <x:mergeCell ref="K2:L3"/>
    <x:mergeCell ref="M2:O3"/>
    <x:mergeCell ref="P2:Q3"/>
    <x:mergeCell ref="R2:T3"/>
    <x:mergeCell ref="A5:P5"/>
    <x:mergeCell ref="A6:P8"/>
    <x:mergeCell ref="Q5:T8"/>
    <x:mergeCell ref="A9:P10"/>
    <x:mergeCell ref="Q9:T10"/>
    <x:mergeCell ref="A12:D12"/>
    <x:mergeCell ref="A13:D15"/>
    <x:mergeCell ref="E12:H12"/>
    <x:mergeCell ref="E13:H15"/>
    <x:mergeCell ref="I12:L12"/>
    <x:mergeCell ref="I13:L15"/>
    <x:mergeCell ref="M12:P12"/>
    <x:mergeCell ref="M13:P15"/>
    <x:mergeCell ref="Q12:T12"/>
    <x:mergeCell ref="Q13:T15"/>
    <x:mergeCell ref="A17:T17"/>
  </x:mergeCells>
  <x:conditionalFormatting sqref="S19:S58">
    <x:cfRule type="containsText" dxfId="1" priority="1" operator="containsText" text="CLEAR"/>
    <x:cfRule type="notContainsText" dxfId="2" priority="2" text="CLEAR"/>
  </x:conditionalFormatting>
  <x:dataValidations count="3">
    <x:dataValidation type="list" sqref="A19:A58">
      <x:formula1>'EMPLOYEES'!$A$14:$A$52</x:formula1>
    </x:dataValidation>
    <x:dataValidation type="list" sqref="Q19:Q58">
      <x:formula1>"Draft,Ready,Approved,Hold"</x:formula1>
    </x:dataValidation>
    <x:dataValidation type="list" sqref="R19:R58">
      <x:formula1>"Not scheduled,Scheduled,Paid"</x:formula1>
    </x:dataValidation>
  </x:dataValidations>
  <x:pageMargins left="0.7" right="0.7" top="0.75" bottom="0.75" header="0.3" footer="0.3"/>
</x:worksheet>
</file>

<file path=xl/worksheets/sheet5.xml><?xml version="1.0" encoding="utf-8"?>
<x:worksheet xmlns:x="http://schemas.openxmlformats.org/spreadsheetml/2006/main">
  <x:sheetViews>
    <x:sheetView rightToLeft="1" showGridLines="0" workbookViewId="0"/>
  </x:sheetViews>
  <x:sheetFormatPr defaultRowHeight="15"/>
  <x:cols>
    <x:col min="1" max="1" width="13" hidden="0" customWidth="1"/>
    <x:col min="2" max="2" width="13"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4" hidden="0" customWidth="1"/>
    <x:col min="10" max="10" width="14" hidden="0" customWidth="1"/>
    <x:col min="11" max="11" width="14" hidden="0" customWidth="1"/>
    <x:col min="12" max="12" width="14"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s>
  <x:sheetData>
    <x:row r="1" ht="21" customHeight="1">
      <x:c r="A1" s="8" t="str">
        <x:v>LSTBooks</x:v>
      </x:c>
      <x:c r="B1" s="8" t="str">
        <x:v>LSTBooks</x:v>
      </x:c>
      <x:c r="C1" s="10" t="str">
        <x:v>القوى العاملة  /  إعداد الرواتب</x:v>
      </x:c>
      <x:c r="D1" s="10" t="str">
        <x:v>القوى العاملة  /  إعداد الرواتب</x:v>
      </x:c>
      <x:c r="E1" s="10" t="str">
        <x:v>القوى العاملة  /  إعداد الرواتب</x:v>
      </x:c>
      <x:c r="F1" s="10" t="str">
        <x:v>القوى العاملة  /  إعداد الرواتب</x:v>
      </x:c>
      <x:c r="G1" s="10" t="str">
        <x:v>القوى العاملة  /  إعداد الرواتب</x:v>
      </x:c>
      <x:c r="H1" s="10" t="str">
        <x:v>القوى العاملة  /  إعداد الرواتب</x:v>
      </x:c>
      <x:c r="I1" s="6"/>
      <x:c r="J1" s="6"/>
      <x:c r="K1" s="6"/>
      <x:c r="L1" s="6"/>
      <x:c r="M1" s="6"/>
      <x:c r="N1" s="6"/>
      <x:c r="O1" s="6"/>
      <x:c r="P1" s="6"/>
      <x:c r="Q1" s="11" t="str">
        <x:v>LSTB-PRODUCT-017  •  v1.0.0  •  AR</x:v>
      </x:c>
      <x:c r="R1" s="11" t="str">
        <x:v>LSTB-PRODUCT-017  •  v1.0.0  •  AR</x:v>
      </x:c>
      <x:c r="S1" s="11" t="str">
        <x:v>LSTB-PRODUCT-017  •  v1.0.0  •  AR</x:v>
      </x:c>
      <x:c r="T1" s="11" t="str">
        <x:v>LSTB-PRODUCT-017  •  v1.0.0  •  AR</x:v>
      </x:c>
    </x:row>
    <x:row r="2" ht="29" customHeight="1">
      <x:c r="A2" s="12" t="str">
        <x:v>⌂  الرئيسية</x:v>
      </x:c>
      <x:c r="B2" s="12" t="str">
        <x:v>⌂  الرئيسية</x:v>
      </x:c>
      <x:c r="C2" s="12" t="str">
        <x:v>⚙  الإعداد</x:v>
      </x:c>
      <x:c r="D2" s="12" t="str">
        <x:v>⚙  الإعداد</x:v>
      </x:c>
      <x:c r="E2" s="12" t="str">
        <x:v>●  الموظفون</x:v>
      </x:c>
      <x:c r="F2" s="12" t="str">
        <x:v>●  الموظفون</x:v>
      </x:c>
      <x:c r="G2" s="12" t="str">
        <x:v>●  الموظفون</x:v>
      </x:c>
      <x:c r="H2" s="12" t="str">
        <x:v>▤  مسير الرواتب</x:v>
      </x:c>
      <x:c r="I2" s="12" t="str">
        <x:v>▤  مسير الرواتب</x:v>
      </x:c>
      <x:c r="J2" s="12" t="str">
        <x:v>▤  مسير الرواتب</x:v>
      </x:c>
      <x:c r="K2" s="14" t="str">
        <x:v>＋  التعديلات</x:v>
      </x:c>
      <x:c r="L2" s="14" t="str">
        <x:v>＋  التعديلات</x:v>
      </x:c>
      <x:c r="M2" s="12" t="str">
        <x:v>▣  بيان الراتب</x:v>
      </x:c>
      <x:c r="N2" s="12" t="str">
        <x:v>▣  بيان الراتب</x:v>
      </x:c>
      <x:c r="O2" s="12" t="str">
        <x:v>▣  بيان الراتب</x:v>
      </x:c>
      <x:c r="P2" s="12" t="str">
        <x:v>▲  الاستثناءات</x:v>
      </x:c>
      <x:c r="Q2" s="12" t="str">
        <x:v>▲  الاستثناءات</x:v>
      </x:c>
      <x:c r="R2" s="12" t="str">
        <x:v>▥  لوحة المعلومات</x:v>
      </x:c>
      <x:c r="S2" s="12" t="str">
        <x:v>▥  لوحة المعلومات</x:v>
      </x:c>
      <x:c r="T2" s="12" t="str">
        <x:v>▥  لوحة المعلومات</x:v>
      </x:c>
    </x:row>
    <x:row r="3" ht="29" customHeight="1">
      <x:c r="A3" s="12" t="str">
        <x:v>⌂  الرئيسية</x:v>
      </x:c>
      <x:c r="B3" s="12" t="str">
        <x:v>⌂  الرئيسية</x:v>
      </x:c>
      <x:c r="C3" s="12" t="str">
        <x:v>⚙  الإعداد</x:v>
      </x:c>
      <x:c r="D3" s="12" t="str">
        <x:v>⚙  الإعداد</x:v>
      </x:c>
      <x:c r="E3" s="12" t="str">
        <x:v>●  الموظفون</x:v>
      </x:c>
      <x:c r="F3" s="12" t="str">
        <x:v>●  الموظفون</x:v>
      </x:c>
      <x:c r="G3" s="12" t="str">
        <x:v>●  الموظفون</x:v>
      </x:c>
      <x:c r="H3" s="12" t="str">
        <x:v>▤  مسير الرواتب</x:v>
      </x:c>
      <x:c r="I3" s="12" t="str">
        <x:v>▤  مسير الرواتب</x:v>
      </x:c>
      <x:c r="J3" s="12" t="str">
        <x:v>▤  مسير الرواتب</x:v>
      </x:c>
      <x:c r="K3" s="15" t="str">
        <x:v>＋  التعديلات</x:v>
      </x:c>
      <x:c r="L3" s="15" t="str">
        <x:v>＋  التعديلات</x:v>
      </x:c>
      <x:c r="M3" s="12" t="str">
        <x:v>▣  بيان الراتب</x:v>
      </x:c>
      <x:c r="N3" s="12" t="str">
        <x:v>▣  بيان الراتب</x:v>
      </x:c>
      <x:c r="O3" s="12" t="str">
        <x:v>▣  بيان الراتب</x:v>
      </x:c>
      <x:c r="P3" s="12" t="str">
        <x:v>▲  الاستثناءات</x:v>
      </x:c>
      <x:c r="Q3" s="12" t="str">
        <x:v>▲  الاستثناءات</x:v>
      </x:c>
      <x:c r="R3" s="12" t="str">
        <x:v>▥  لوحة المعلومات</x:v>
      </x:c>
      <x:c r="S3" s="12" t="str">
        <x:v>▥  لوحة المعلومات</x:v>
      </x:c>
      <x:c r="T3" s="12" t="str">
        <x:v>▥  لوحة المعلومات</x:v>
      </x:c>
    </x:row>
    <x:row r="4" ht="15" customHeight="1">
      <x:c r="A4" s="176"/>
      <x:c r="B4" s="176"/>
      <x:c r="C4" s="176"/>
      <x:c r="D4" s="176"/>
      <x:c r="E4" s="176"/>
      <x:c r="F4" s="176"/>
      <x:c r="G4" s="176"/>
      <x:c r="H4" s="176"/>
      <x:c r="I4" s="176"/>
      <x:c r="J4" s="176"/>
      <x:c r="K4" s="176"/>
      <x:c r="L4" s="176"/>
      <x:c r="M4" s="176"/>
      <x:c r="N4" s="176"/>
      <x:c r="O4" s="176"/>
      <x:c r="P4" s="176"/>
      <x:c r="Q4" s="176"/>
      <x:c r="R4" s="176"/>
      <x:c r="S4" s="176"/>
      <x:c r="T4" s="176"/>
    </x:row>
    <x:row r="5" ht="22" customHeight="1">
      <x:c r="A5" s="180" t="str">
        <x:v>مدخلات الرواتب المتغيرة</x:v>
      </x:c>
      <x:c r="B5" s="19" t="str">
        <x:v>مدخلات الرواتب المتغيرة</x:v>
      </x:c>
      <x:c r="C5" s="19" t="str">
        <x:v>مدخلات الرواتب المتغيرة</x:v>
      </x:c>
      <x:c r="D5" s="19" t="str">
        <x:v>مدخلات الرواتب المتغيرة</x:v>
      </x:c>
      <x:c r="E5" s="19" t="str">
        <x:v>مدخلات الرواتب المتغيرة</x:v>
      </x:c>
      <x:c r="F5" s="19" t="str">
        <x:v>مدخلات الرواتب المتغيرة</x:v>
      </x:c>
      <x:c r="G5" s="19" t="str">
        <x:v>مدخلات الرواتب المتغيرة</x:v>
      </x:c>
      <x:c r="H5" s="19" t="str">
        <x:v>مدخلات الرواتب المتغيرة</x:v>
      </x:c>
      <x:c r="I5" s="19" t="str">
        <x:v>مدخلات الرواتب المتغيرة</x:v>
      </x:c>
      <x:c r="J5" s="19" t="str">
        <x:v>مدخلات الرواتب المتغيرة</x:v>
      </x:c>
      <x:c r="K5" s="19" t="str">
        <x:v>مدخلات الرواتب المتغيرة</x:v>
      </x:c>
      <x:c r="L5" s="19" t="str">
        <x:v>مدخلات الرواتب المتغيرة</x:v>
      </x:c>
      <x:c r="M5" s="19" t="str">
        <x:v>مدخلات الرواتب المتغيرة</x:v>
      </x:c>
      <x:c r="N5" s="19" t="str">
        <x:v>مدخلات الرواتب المتغيرة</x:v>
      </x:c>
      <x:c r="O5" s="19" t="str">
        <x:v>مدخلات الرواتب المتغيرة</x:v>
      </x:c>
      <x:c r="P5" s="19" t="str">
        <x:v>مدخلات الرواتب المتغيرة</x:v>
      </x:c>
      <x:c r="Q5" s="28" t="str">
        <x:v>إضافة ومراجعة</x:v>
      </x:c>
      <x:c r="R5" s="29" t="str">
        <x:v>إضافة ومراجعة</x:v>
      </x:c>
      <x:c r="S5" s="29" t="str">
        <x:v>إضافة ومراجعة</x:v>
      </x:c>
      <x:c r="T5" s="29" t="str">
        <x:v>إضافة ومراجعة</x:v>
      </x:c>
    </x:row>
    <x:row r="6" ht="28" customHeight="1">
      <x:c r="A6" s="181" t="str">
        <x:v>المستحقات والاستقطاعات والتعويضات</x:v>
      </x:c>
      <x:c r="B6" s="22" t="str">
        <x:v>المستحقات والاستقطاعات والتعويضات</x:v>
      </x:c>
      <x:c r="C6" s="22" t="str">
        <x:v>المستحقات والاستقطاعات والتعويضات</x:v>
      </x:c>
      <x:c r="D6" s="22" t="str">
        <x:v>المستحقات والاستقطاعات والتعويضات</x:v>
      </x:c>
      <x:c r="E6" s="22" t="str">
        <x:v>المستحقات والاستقطاعات والتعويضات</x:v>
      </x:c>
      <x:c r="F6" s="22" t="str">
        <x:v>المستحقات والاستقطاعات والتعويضات</x:v>
      </x:c>
      <x:c r="G6" s="22" t="str">
        <x:v>المستحقات والاستقطاعات والتعويضات</x:v>
      </x:c>
      <x:c r="H6" s="22" t="str">
        <x:v>المستحقات والاستقطاعات والتعويضات</x:v>
      </x:c>
      <x:c r="I6" s="22" t="str">
        <x:v>المستحقات والاستقطاعات والتعويضات</x:v>
      </x:c>
      <x:c r="J6" s="22" t="str">
        <x:v>المستحقات والاستقطاعات والتعويضات</x:v>
      </x:c>
      <x:c r="K6" s="22" t="str">
        <x:v>المستحقات والاستقطاعات والتعويضات</x:v>
      </x:c>
      <x:c r="L6" s="22" t="str">
        <x:v>المستحقات والاستقطاعات والتعويضات</x:v>
      </x:c>
      <x:c r="M6" s="22" t="str">
        <x:v>المستحقات والاستقطاعات والتعويضات</x:v>
      </x:c>
      <x:c r="N6" s="22" t="str">
        <x:v>المستحقات والاستقطاعات والتعويضات</x:v>
      </x:c>
      <x:c r="O6" s="22" t="str">
        <x:v>المستحقات والاستقطاعات والتعويضات</x:v>
      </x:c>
      <x:c r="P6" s="22" t="str">
        <x:v>المستحقات والاستقطاعات والتعويضات</x:v>
      </x:c>
      <x:c r="Q6" s="28" t="str">
        <x:v>إضافة ومراجعة</x:v>
      </x:c>
      <x:c r="R6" s="29" t="str">
        <x:v>إضافة ومراجعة</x:v>
      </x:c>
      <x:c r="S6" s="29" t="str">
        <x:v>إضافة ومراجعة</x:v>
      </x:c>
      <x:c r="T6" s="29" t="str">
        <x:v>إضافة ومراجعة</x:v>
      </x:c>
    </x:row>
    <x:row r="7" ht="28" customHeight="1">
      <x:c r="A7" s="181" t="str">
        <x:v>المستحقات والاستقطاعات والتعويضات</x:v>
      </x:c>
      <x:c r="B7" s="22" t="str">
        <x:v>المستحقات والاستقطاعات والتعويضات</x:v>
      </x:c>
      <x:c r="C7" s="22" t="str">
        <x:v>المستحقات والاستقطاعات والتعويضات</x:v>
      </x:c>
      <x:c r="D7" s="22" t="str">
        <x:v>المستحقات والاستقطاعات والتعويضات</x:v>
      </x:c>
      <x:c r="E7" s="22" t="str">
        <x:v>المستحقات والاستقطاعات والتعويضات</x:v>
      </x:c>
      <x:c r="F7" s="22" t="str">
        <x:v>المستحقات والاستقطاعات والتعويضات</x:v>
      </x:c>
      <x:c r="G7" s="22" t="str">
        <x:v>المستحقات والاستقطاعات والتعويضات</x:v>
      </x:c>
      <x:c r="H7" s="22" t="str">
        <x:v>المستحقات والاستقطاعات والتعويضات</x:v>
      </x:c>
      <x:c r="I7" s="22" t="str">
        <x:v>المستحقات والاستقطاعات والتعويضات</x:v>
      </x:c>
      <x:c r="J7" s="22" t="str">
        <x:v>المستحقات والاستقطاعات والتعويضات</x:v>
      </x:c>
      <x:c r="K7" s="22" t="str">
        <x:v>المستحقات والاستقطاعات والتعويضات</x:v>
      </x:c>
      <x:c r="L7" s="22" t="str">
        <x:v>المستحقات والاستقطاعات والتعويضات</x:v>
      </x:c>
      <x:c r="M7" s="22" t="str">
        <x:v>المستحقات والاستقطاعات والتعويضات</x:v>
      </x:c>
      <x:c r="N7" s="22" t="str">
        <x:v>المستحقات والاستقطاعات والتعويضات</x:v>
      </x:c>
      <x:c r="O7" s="22" t="str">
        <x:v>المستحقات والاستقطاعات والتعويضات</x:v>
      </x:c>
      <x:c r="P7" s="22" t="str">
        <x:v>المستحقات والاستقطاعات والتعويضات</x:v>
      </x:c>
      <x:c r="Q7" s="28" t="str">
        <x:v>إضافة ومراجعة</x:v>
      </x:c>
      <x:c r="R7" s="29" t="str">
        <x:v>إضافة ومراجعة</x:v>
      </x:c>
      <x:c r="S7" s="29" t="str">
        <x:v>إضافة ومراجعة</x:v>
      </x:c>
      <x:c r="T7" s="29" t="str">
        <x:v>إضافة ومراجعة</x:v>
      </x:c>
    </x:row>
    <x:row r="8" ht="28" customHeight="1">
      <x:c r="A8" s="181" t="str">
        <x:v>المستحقات والاستقطاعات والتعويضات</x:v>
      </x:c>
      <x:c r="B8" s="22" t="str">
        <x:v>المستحقات والاستقطاعات والتعويضات</x:v>
      </x:c>
      <x:c r="C8" s="22" t="str">
        <x:v>المستحقات والاستقطاعات والتعويضات</x:v>
      </x:c>
      <x:c r="D8" s="22" t="str">
        <x:v>المستحقات والاستقطاعات والتعويضات</x:v>
      </x:c>
      <x:c r="E8" s="22" t="str">
        <x:v>المستحقات والاستقطاعات والتعويضات</x:v>
      </x:c>
      <x:c r="F8" s="22" t="str">
        <x:v>المستحقات والاستقطاعات والتعويضات</x:v>
      </x:c>
      <x:c r="G8" s="22" t="str">
        <x:v>المستحقات والاستقطاعات والتعويضات</x:v>
      </x:c>
      <x:c r="H8" s="22" t="str">
        <x:v>المستحقات والاستقطاعات والتعويضات</x:v>
      </x:c>
      <x:c r="I8" s="22" t="str">
        <x:v>المستحقات والاستقطاعات والتعويضات</x:v>
      </x:c>
      <x:c r="J8" s="22" t="str">
        <x:v>المستحقات والاستقطاعات والتعويضات</x:v>
      </x:c>
      <x:c r="K8" s="22" t="str">
        <x:v>المستحقات والاستقطاعات والتعويضات</x:v>
      </x:c>
      <x:c r="L8" s="22" t="str">
        <x:v>المستحقات والاستقطاعات والتعويضات</x:v>
      </x:c>
      <x:c r="M8" s="22" t="str">
        <x:v>المستحقات والاستقطاعات والتعويضات</x:v>
      </x:c>
      <x:c r="N8" s="22" t="str">
        <x:v>المستحقات والاستقطاعات والتعويضات</x:v>
      </x:c>
      <x:c r="O8" s="22" t="str">
        <x:v>المستحقات والاستقطاعات والتعويضات</x:v>
      </x:c>
      <x:c r="P8" s="22" t="str">
        <x:v>المستحقات والاستقطاعات والتعويضات</x:v>
      </x:c>
      <x:c r="Q8" s="28" t="str">
        <x:v>إضافة ومراجعة</x:v>
      </x:c>
      <x:c r="R8" s="29" t="str">
        <x:v>إضافة ومراجعة</x:v>
      </x:c>
      <x:c r="S8" s="29" t="str">
        <x:v>إضافة ومراجعة</x:v>
      </x:c>
      <x:c r="T8" s="29" t="str">
        <x:v>إضافة ومراجعة</x:v>
      </x:c>
    </x:row>
    <x:row r="9" ht="22" customHeight="1">
      <x:c r="A9" s="33" t="str">
        <x:v>سجّل عناصر الرواتب المتغيرة مرة واحدة مع نوع واضح ومعاملة ضريبية وحالة وملاحظات تدقيق.</x:v>
      </x:c>
      <x:c r="B9" s="33" t="str">
        <x:v>سجّل عناصر الرواتب المتغيرة مرة واحدة مع نوع واضح ومعاملة ضريبية وحالة وملاحظات تدقيق.</x:v>
      </x:c>
      <x:c r="C9" s="33" t="str">
        <x:v>سجّل عناصر الرواتب المتغيرة مرة واحدة مع نوع واضح ومعاملة ضريبية وحالة وملاحظات تدقيق.</x:v>
      </x:c>
      <x:c r="D9" s="33" t="str">
        <x:v>سجّل عناصر الرواتب المتغيرة مرة واحدة مع نوع واضح ومعاملة ضريبية وحالة وملاحظات تدقيق.</x:v>
      </x:c>
      <x:c r="E9" s="33" t="str">
        <x:v>سجّل عناصر الرواتب المتغيرة مرة واحدة مع نوع واضح ومعاملة ضريبية وحالة وملاحظات تدقيق.</x:v>
      </x:c>
      <x:c r="F9" s="33" t="str">
        <x:v>سجّل عناصر الرواتب المتغيرة مرة واحدة مع نوع واضح ومعاملة ضريبية وحالة وملاحظات تدقيق.</x:v>
      </x:c>
      <x:c r="G9" s="33" t="str">
        <x:v>سجّل عناصر الرواتب المتغيرة مرة واحدة مع نوع واضح ومعاملة ضريبية وحالة وملاحظات تدقيق.</x:v>
      </x:c>
      <x:c r="H9" s="33" t="str">
        <x:v>سجّل عناصر الرواتب المتغيرة مرة واحدة مع نوع واضح ومعاملة ضريبية وحالة وملاحظات تدقيق.</x:v>
      </x:c>
      <x:c r="I9" s="33" t="str">
        <x:v>سجّل عناصر الرواتب المتغيرة مرة واحدة مع نوع واضح ومعاملة ضريبية وحالة وملاحظات تدقيق.</x:v>
      </x:c>
      <x:c r="J9" s="33" t="str">
        <x:v>سجّل عناصر الرواتب المتغيرة مرة واحدة مع نوع واضح ومعاملة ضريبية وحالة وملاحظات تدقيق.</x:v>
      </x:c>
      <x:c r="K9" s="33" t="str">
        <x:v>سجّل عناصر الرواتب المتغيرة مرة واحدة مع نوع واضح ومعاملة ضريبية وحالة وملاحظات تدقيق.</x:v>
      </x:c>
      <x:c r="L9" s="33" t="str">
        <x:v>سجّل عناصر الرواتب المتغيرة مرة واحدة مع نوع واضح ومعاملة ضريبية وحالة وملاحظات تدقيق.</x:v>
      </x:c>
      <x:c r="M9" s="33" t="str">
        <x:v>سجّل عناصر الرواتب المتغيرة مرة واحدة مع نوع واضح ومعاملة ضريبية وحالة وملاحظات تدقيق.</x:v>
      </x:c>
      <x:c r="N9" s="33" t="str">
        <x:v>سجّل عناصر الرواتب المتغيرة مرة واحدة مع نوع واضح ومعاملة ضريبية وحالة وملاحظات تدقيق.</x:v>
      </x:c>
      <x:c r="O9" s="33" t="str">
        <x:v>سجّل عناصر الرواتب المتغيرة مرة واحدة مع نوع واضح ومعاملة ضريبية وحالة وملاحظات تدقيق.</x:v>
      </x:c>
      <x:c r="P9" s="33" t="str">
        <x:v>سجّل عناصر الرواتب المتغيرة مرة واحدة مع نوع واضح ومعاملة ضريبية وحالة وملاحظات تدقيق.</x:v>
      </x:c>
      <x:c r="Q9" s="37" t="str">
        <x:v>Excel 2021 لسطح المكتب  •  XLSX بلا وحدات ماكرو
مدفوع بالمعادلات  •  بيانات نموذجية افتراضية</x:v>
      </x:c>
      <x:c r="R9" s="37" t="str">
        <x:v>Excel 2021 لسطح المكتب  •  XLSX بلا وحدات ماكرو
مدفوع بالمعادلات  •  بيانات نموذجية افتراضية</x:v>
      </x:c>
      <x:c r="S9" s="37" t="str">
        <x:v>Excel 2021 لسطح المكتب  •  XLSX بلا وحدات ماكرو
مدفوع بالمعادلات  •  بيانات نموذجية افتراضية</x:v>
      </x:c>
      <x:c r="T9" s="37" t="str">
        <x:v>Excel 2021 لسطح المكتب  •  XLSX بلا وحدات ماكرو
مدفوع بالمعادلات  •  بيانات نموذجية افتراضية</x:v>
      </x:c>
    </x:row>
    <x:row r="10" ht="22" customHeight="1">
      <x:c r="A10" s="33" t="str">
        <x:v>سجّل عناصر الرواتب المتغيرة مرة واحدة مع نوع واضح ومعاملة ضريبية وحالة وملاحظات تدقيق.</x:v>
      </x:c>
      <x:c r="B10" s="33" t="str">
        <x:v>سجّل عناصر الرواتب المتغيرة مرة واحدة مع نوع واضح ومعاملة ضريبية وحالة وملاحظات تدقيق.</x:v>
      </x:c>
      <x:c r="C10" s="33" t="str">
        <x:v>سجّل عناصر الرواتب المتغيرة مرة واحدة مع نوع واضح ومعاملة ضريبية وحالة وملاحظات تدقيق.</x:v>
      </x:c>
      <x:c r="D10" s="33" t="str">
        <x:v>سجّل عناصر الرواتب المتغيرة مرة واحدة مع نوع واضح ومعاملة ضريبية وحالة وملاحظات تدقيق.</x:v>
      </x:c>
      <x:c r="E10" s="33" t="str">
        <x:v>سجّل عناصر الرواتب المتغيرة مرة واحدة مع نوع واضح ومعاملة ضريبية وحالة وملاحظات تدقيق.</x:v>
      </x:c>
      <x:c r="F10" s="33" t="str">
        <x:v>سجّل عناصر الرواتب المتغيرة مرة واحدة مع نوع واضح ومعاملة ضريبية وحالة وملاحظات تدقيق.</x:v>
      </x:c>
      <x:c r="G10" s="33" t="str">
        <x:v>سجّل عناصر الرواتب المتغيرة مرة واحدة مع نوع واضح ومعاملة ضريبية وحالة وملاحظات تدقيق.</x:v>
      </x:c>
      <x:c r="H10" s="33" t="str">
        <x:v>سجّل عناصر الرواتب المتغيرة مرة واحدة مع نوع واضح ومعاملة ضريبية وحالة وملاحظات تدقيق.</x:v>
      </x:c>
      <x:c r="I10" s="33" t="str">
        <x:v>سجّل عناصر الرواتب المتغيرة مرة واحدة مع نوع واضح ومعاملة ضريبية وحالة وملاحظات تدقيق.</x:v>
      </x:c>
      <x:c r="J10" s="33" t="str">
        <x:v>سجّل عناصر الرواتب المتغيرة مرة واحدة مع نوع واضح ومعاملة ضريبية وحالة وملاحظات تدقيق.</x:v>
      </x:c>
      <x:c r="K10" s="33" t="str">
        <x:v>سجّل عناصر الرواتب المتغيرة مرة واحدة مع نوع واضح ومعاملة ضريبية وحالة وملاحظات تدقيق.</x:v>
      </x:c>
      <x:c r="L10" s="33" t="str">
        <x:v>سجّل عناصر الرواتب المتغيرة مرة واحدة مع نوع واضح ومعاملة ضريبية وحالة وملاحظات تدقيق.</x:v>
      </x:c>
      <x:c r="M10" s="33" t="str">
        <x:v>سجّل عناصر الرواتب المتغيرة مرة واحدة مع نوع واضح ومعاملة ضريبية وحالة وملاحظات تدقيق.</x:v>
      </x:c>
      <x:c r="N10" s="33" t="str">
        <x:v>سجّل عناصر الرواتب المتغيرة مرة واحدة مع نوع واضح ومعاملة ضريبية وحالة وملاحظات تدقيق.</x:v>
      </x:c>
      <x:c r="O10" s="33" t="str">
        <x:v>سجّل عناصر الرواتب المتغيرة مرة واحدة مع نوع واضح ومعاملة ضريبية وحالة وملاحظات تدقيق.</x:v>
      </x:c>
      <x:c r="P10" s="33" t="str">
        <x:v>سجّل عناصر الرواتب المتغيرة مرة واحدة مع نوع واضح ومعاملة ضريبية وحالة وملاحظات تدقيق.</x:v>
      </x:c>
      <x:c r="Q10" s="37" t="str">
        <x:v>Excel 2021 لسطح المكتب  •  XLSX بلا وحدات ماكرو
مدفوع بالمعادلات  •  بيانات نموذجية افتراضية</x:v>
      </x:c>
      <x:c r="R10" s="37" t="str">
        <x:v>Excel 2021 لسطح المكتب  •  XLSX بلا وحدات ماكرو
مدفوع بالمعادلات  •  بيانات نموذجية افتراضية</x:v>
      </x:c>
      <x:c r="S10" s="37" t="str">
        <x:v>Excel 2021 لسطح المكتب  •  XLSX بلا وحدات ماكرو
مدفوع بالمعادلات  •  بيانات نموذجية افتراضية</x:v>
      </x:c>
      <x:c r="T10" s="37" t="str">
        <x:v>Excel 2021 لسطح المكتب  •  XLSX بلا وحدات ماكرو
مدفوع بالمعادلات  •  بيانات نموذجية افتراضية</x:v>
      </x:c>
    </x:row>
    <x:row r="11">
      <x:c r="A11" s="176"/>
      <x:c r="B11" s="176"/>
      <x:c r="C11" s="176"/>
      <x:c r="D11" s="176"/>
      <x:c r="E11" s="176"/>
      <x:c r="F11" s="176"/>
      <x:c r="G11" s="176"/>
      <x:c r="H11" s="176"/>
      <x:c r="I11" s="176"/>
      <x:c r="J11" s="176"/>
      <x:c r="K11" s="176"/>
      <x:c r="L11" s="176"/>
      <x:c r="M11" s="176"/>
      <x:c r="N11" s="176"/>
      <x:c r="O11" s="176"/>
      <x:c r="P11" s="176"/>
      <x:c r="Q11" s="176"/>
      <x:c r="R11" s="176"/>
      <x:c r="S11" s="176"/>
      <x:c r="T11" s="176"/>
    </x:row>
    <x:row r="12" ht="24" customHeight="1">
      <x:c r="A12" s="39" t="str">
        <x:v>سجل التعديلات  •  أدخل مبالغ موجبة</x:v>
      </x:c>
      <x:c r="B12" s="39" t="str">
        <x:v>سجل التعديلات  •  أدخل مبالغ موجبة</x:v>
      </x:c>
      <x:c r="C12" s="39" t="str">
        <x:v>سجل التعديلات  •  أدخل مبالغ موجبة</x:v>
      </x:c>
      <x:c r="D12" s="39" t="str">
        <x:v>سجل التعديلات  •  أدخل مبالغ موجبة</x:v>
      </x:c>
      <x:c r="E12" s="39" t="str">
        <x:v>سجل التعديلات  •  أدخل مبالغ موجبة</x:v>
      </x:c>
      <x:c r="F12" s="39" t="str">
        <x:v>سجل التعديلات  •  أدخل مبالغ موجبة</x:v>
      </x:c>
      <x:c r="G12" s="39" t="str">
        <x:v>سجل التعديلات  •  أدخل مبالغ موجبة</x:v>
      </x:c>
      <x:c r="H12" s="39" t="str">
        <x:v>سجل التعديلات  •  أدخل مبالغ موجبة</x:v>
      </x:c>
      <x:c r="I12" s="39" t="str">
        <x:v>سجل التعديلات  •  أدخل مبالغ موجبة</x:v>
      </x:c>
      <x:c r="J12" s="39" t="str">
        <x:v>سجل التعديلات  •  أدخل مبالغ موجبة</x:v>
      </x:c>
      <x:c r="K12" s="39" t="str">
        <x:v>سجل التعديلات  •  أدخل مبالغ موجبة</x:v>
      </x:c>
      <x:c r="L12" s="39" t="str">
        <x:v>سجل التعديلات  •  أدخل مبالغ موجبة</x:v>
      </x:c>
      <x:c r="M12" s="39" t="str">
        <x:v>سجل التعديلات  •  أدخل مبالغ موجبة</x:v>
      </x:c>
      <x:c r="N12" s="39" t="str">
        <x:v>سجل التعديلات  •  أدخل مبالغ موجبة</x:v>
      </x:c>
      <x:c r="O12" s="39" t="str">
        <x:v>سجل التعديلات  •  أدخل مبالغ موجبة</x:v>
      </x:c>
      <x:c r="P12" s="39" t="str">
        <x:v>سجل التعديلات  •  أدخل مبالغ موجبة</x:v>
      </x:c>
      <x:c r="Q12" s="39" t="str">
        <x:v>سجل التعديلات  •  أدخل مبالغ موجبة</x:v>
      </x:c>
      <x:c r="R12" s="39" t="str">
        <x:v>سجل التعديلات  •  أدخل مبالغ موجبة</x:v>
      </x:c>
      <x:c r="S12" s="39" t="str">
        <x:v>سجل التعديلات  •  أدخل مبالغ موجبة</x:v>
      </x:c>
      <x:c r="T12" s="39" t="str">
        <x:v>سجل التعديلات  •  أدخل مبالغ موجبة</x:v>
      </x:c>
    </x:row>
    <x:row r="13">
      <x:c r="A13" s="66" t="str">
        <x:v>معرف التعديل</x:v>
      </x:c>
      <x:c r="B13" s="66" t="str">
        <x:v>معرف الموظف</x:v>
      </x:c>
      <x:c r="C13" s="66" t="str">
        <x:v>النوع</x:v>
      </x:c>
      <x:c r="D13" s="66" t="str">
        <x:v>الوصف</x:v>
      </x:c>
      <x:c r="E13" s="66" t="str">
        <x:v>المبلغ</x:v>
      </x:c>
      <x:c r="F13" s="66" t="str">
        <x:v>خاضع للضريبة؟</x:v>
      </x:c>
      <x:c r="G13" s="66" t="str">
        <x:v>الحالة</x:v>
      </x:c>
      <x:c r="H13" s="66" t="str">
        <x:v>تاريخ السريان</x:v>
      </x:c>
      <x:c r="I13" s="66" t="str">
        <x:v>اعتمد بواسطة</x:v>
      </x:c>
      <x:c r="J13" s="66" t="str">
        <x:v>ملاحظات</x:v>
      </x:c>
      <x:c r="K13" s="176"/>
      <x:c r="L13" s="176"/>
      <x:c r="M13" s="176"/>
      <x:c r="N13" s="176"/>
      <x:c r="O13" s="176"/>
      <x:c r="P13" s="176"/>
      <x:c r="Q13" s="176"/>
      <x:c r="R13" s="176"/>
      <x:c r="S13" s="176"/>
      <x:c r="T13" s="176"/>
    </x:row>
    <x:row r="14">
      <x:c r="A14" s="187" t="str">
        <x:v>ADJ-001</x:v>
      </x:c>
      <x:c r="B14" s="183" t="str">
        <x:v>EMP-001</x:v>
      </x:c>
      <x:c r="C14" s="183" t="str">
        <x:v>مكافأة</x:v>
      </x:c>
      <x:c r="D14" s="183" t="str">
        <x:v>إنجاز خدمة</x:v>
      </x:c>
      <x:c r="E14" s="189" t="n">
        <x:v>500</x:v>
      </x:c>
      <x:c r="F14" s="183" t="str">
        <x:v>نعم</x:v>
      </x:c>
      <x:c r="G14" s="183" t="str">
        <x:v>معتمد</x:v>
      </x:c>
      <x:c r="H14" s="185" t="n">
        <x:v>46265</x:v>
      </x:c>
      <x:c r="I14" s="183" t="str">
        <x:v>Maya Chen</x:v>
      </x:c>
      <x:c r="J14" s="183" t="str">
        <x:v>مكافأة تقدير معتمدة.</x:v>
      </x:c>
      <x:c r="K14" s="176"/>
      <x:c r="L14" s="176"/>
      <x:c r="M14" s="176"/>
      <x:c r="N14" s="176"/>
      <x:c r="O14" s="176"/>
      <x:c r="P14" s="176"/>
      <x:c r="Q14" s="176"/>
      <x:c r="R14" s="176"/>
      <x:c r="S14" s="176"/>
      <x:c r="T14" s="176"/>
    </x:row>
    <x:row r="15">
      <x:c r="A15" s="187" t="str">
        <x:v>ADJ-002</x:v>
      </x:c>
      <x:c r="B15" s="183" t="str">
        <x:v>EMP-002</x:v>
      </x:c>
      <x:c r="C15" s="183" t="str">
        <x:v>عمولة</x:v>
      </x:c>
      <x:c r="D15" s="183" t="str">
        <x:v>عمولة مبيعات أغسطس</x:v>
      </x:c>
      <x:c r="E15" s="189" t="n">
        <x:v>850</x:v>
      </x:c>
      <x:c r="F15" s="183" t="str">
        <x:v>نعم</x:v>
      </x:c>
      <x:c r="G15" s="183" t="str">
        <x:v>معتمد</x:v>
      </x:c>
      <x:c r="H15" s="185" t="n">
        <x:v>46265</x:v>
      </x:c>
      <x:c r="I15" s="183" t="str">
        <x:v>Omar Hassan</x:v>
      </x:c>
      <x:c r="J15" s="183" t="str">
        <x:v>وفق تقرير المبيعات المعتمد.</x:v>
      </x:c>
      <x:c r="K15" s="176"/>
      <x:c r="L15" s="176"/>
      <x:c r="M15" s="176"/>
      <x:c r="N15" s="176"/>
      <x:c r="O15" s="176"/>
      <x:c r="P15" s="176"/>
      <x:c r="Q15" s="176"/>
      <x:c r="R15" s="176"/>
      <x:c r="S15" s="176"/>
      <x:c r="T15" s="176"/>
    </x:row>
    <x:row r="16">
      <x:c r="A16" s="187" t="str">
        <x:v>ADJ-003</x:v>
      </x:c>
      <x:c r="B16" s="183" t="str">
        <x:v>EMP-003</x:v>
      </x:c>
      <x:c r="C16" s="183" t="str">
        <x:v>تعويض</x:v>
      </x:c>
      <x:c r="D16" s="183" t="str">
        <x:v>مصروف سفر للعميل</x:v>
      </x:c>
      <x:c r="E16" s="189" t="n">
        <x:v>180</x:v>
      </x:c>
      <x:c r="F16" s="183" t="str">
        <x:v>لا</x:v>
      </x:c>
      <x:c r="G16" s="183" t="str">
        <x:v>معتمد</x:v>
      </x:c>
      <x:c r="H16" s="185" t="n">
        <x:v>46262</x:v>
      </x:c>
      <x:c r="I16" s="183" t="str">
        <x:v>Lina Park</x:v>
      </x:c>
      <x:c r="J16" s="183" t="str">
        <x:v>تم التحقق من الإيصال.</x:v>
      </x:c>
      <x:c r="K16" s="176"/>
      <x:c r="L16" s="176"/>
      <x:c r="M16" s="176"/>
      <x:c r="N16" s="176"/>
      <x:c r="O16" s="176"/>
      <x:c r="P16" s="176"/>
      <x:c r="Q16" s="176"/>
      <x:c r="R16" s="176"/>
      <x:c r="S16" s="176"/>
      <x:c r="T16" s="176"/>
    </x:row>
    <x:row r="17">
      <x:c r="A17" s="187" t="str">
        <x:v>ADJ-004</x:v>
      </x:c>
      <x:c r="B17" s="183" t="str">
        <x:v>EMP-004</x:v>
      </x:c>
      <x:c r="C17" s="183" t="str">
        <x:v>بدل</x:v>
      </x:c>
      <x:c r="D17" s="183" t="str">
        <x:v>بدل وردية متأخرة</x:v>
      </x:c>
      <x:c r="E17" s="189" t="n">
        <x:v>220</x:v>
      </x:c>
      <x:c r="F17" s="183" t="str">
        <x:v>نعم</x:v>
      </x:c>
      <x:c r="G17" s="183" t="str">
        <x:v>معتمد</x:v>
      </x:c>
      <x:c r="H17" s="185" t="n">
        <x:v>46265</x:v>
      </x:c>
      <x:c r="I17" s="183" t="str">
        <x:v>Maya Chen</x:v>
      </x:c>
      <x:c r="J17" s="183" t="str">
        <x:v>دعم وردية معتمد.</x:v>
      </x:c>
      <x:c r="K17" s="176"/>
      <x:c r="L17" s="176"/>
      <x:c r="M17" s="176"/>
      <x:c r="N17" s="176"/>
      <x:c r="O17" s="176"/>
      <x:c r="P17" s="176"/>
      <x:c r="Q17" s="176"/>
      <x:c r="R17" s="176"/>
      <x:c r="S17" s="176"/>
      <x:c r="T17" s="176"/>
    </x:row>
    <x:row r="18">
      <x:c r="A18" s="187" t="str">
        <x:v>ADJ-005</x:v>
      </x:c>
      <x:c r="B18" s="183" t="str">
        <x:v>EMP-005</x:v>
      </x:c>
      <x:c r="C18" s="183" t="str">
        <x:v>مكافأة</x:v>
      </x:c>
      <x:c r="D18" s="183" t="str">
        <x:v>مكافأة سلامة المستودع</x:v>
      </x:c>
      <x:c r="E18" s="189" t="n">
        <x:v>175</x:v>
      </x:c>
      <x:c r="F18" s="183" t="str">
        <x:v>نعم</x:v>
      </x:c>
      <x:c r="G18" s="183" t="str">
        <x:v>معتمد</x:v>
      </x:c>
      <x:c r="H18" s="185" t="n">
        <x:v>46265</x:v>
      </x:c>
      <x:c r="I18" s="183" t="str">
        <x:v>Noor Hassan</x:v>
      </x:c>
      <x:c r="J18" s="183" t="str">
        <x:v>مكافأة سلامة شهرية.</x:v>
      </x:c>
      <x:c r="K18" s="176"/>
      <x:c r="L18" s="176"/>
      <x:c r="M18" s="176"/>
      <x:c r="N18" s="176"/>
      <x:c r="O18" s="176"/>
      <x:c r="P18" s="176"/>
      <x:c r="Q18" s="176"/>
      <x:c r="R18" s="176"/>
      <x:c r="S18" s="176"/>
      <x:c r="T18" s="176"/>
    </x:row>
    <x:row r="19">
      <x:c r="A19" s="187" t="str">
        <x:v>ADJ-006</x:v>
      </x:c>
      <x:c r="B19" s="183" t="str">
        <x:v>EMP-006</x:v>
      </x:c>
      <x:c r="C19" s="183" t="str">
        <x:v>استقطاع قبل الضريبة</x:v>
      </x:c>
      <x:c r="D19" s="183" t="str">
        <x:v>استرداد تكلفة معدات</x:v>
      </x:c>
      <x:c r="E19" s="189" t="n">
        <x:v>90</x:v>
      </x:c>
      <x:c r="F19" s="183" t="str">
        <x:v>لا</x:v>
      </x:c>
      <x:c r="G19" s="183" t="str">
        <x:v>معتمد</x:v>
      </x:c>
      <x:c r="H19" s="185" t="n">
        <x:v>46265</x:v>
      </x:c>
      <x:c r="I19" s="183" t="str">
        <x:v>Maya Chen</x:v>
      </x:c>
      <x:c r="J19" s="183" t="str">
        <x:v>تفويض الموظف محفوظ.</x:v>
      </x:c>
      <x:c r="K19" s="176"/>
      <x:c r="L19" s="176"/>
      <x:c r="M19" s="176"/>
      <x:c r="N19" s="176"/>
      <x:c r="O19" s="176"/>
      <x:c r="P19" s="176"/>
      <x:c r="Q19" s="176"/>
      <x:c r="R19" s="176"/>
      <x:c r="S19" s="176"/>
      <x:c r="T19" s="176"/>
    </x:row>
    <x:row r="20">
      <x:c r="A20" s="187" t="str">
        <x:v>ADJ-007</x:v>
      </x:c>
      <x:c r="B20" s="183" t="str">
        <x:v>EMP-007</x:v>
      </x:c>
      <x:c r="C20" s="183" t="str">
        <x:v>مستحق آخر</x:v>
      </x:c>
      <x:c r="D20" s="183" t="str">
        <x:v>ساعات دعم فعالية</x:v>
      </x:c>
      <x:c r="E20" s="189" t="n">
        <x:v>240</x:v>
      </x:c>
      <x:c r="F20" s="183" t="str">
        <x:v>نعم</x:v>
      </x:c>
      <x:c r="G20" s="183" t="str">
        <x:v>معتمد</x:v>
      </x:c>
      <x:c r="H20" s="185" t="n">
        <x:v>46264</x:v>
      </x:c>
      <x:c r="I20" s="183" t="str">
        <x:v>Omar Hassan</x:v>
      </x:c>
      <x:c r="J20" s="183" t="str">
        <x:v>مهمة إضافية معتمدة.</x:v>
      </x:c>
      <x:c r="K20" s="176"/>
      <x:c r="L20" s="176"/>
      <x:c r="M20" s="176"/>
      <x:c r="N20" s="176"/>
      <x:c r="O20" s="176"/>
      <x:c r="P20" s="176"/>
      <x:c r="Q20" s="176"/>
      <x:c r="R20" s="176"/>
      <x:c r="S20" s="176"/>
      <x:c r="T20" s="176"/>
    </x:row>
    <x:row r="21">
      <x:c r="A21" s="187" t="str">
        <x:v>ADJ-008</x:v>
      </x:c>
      <x:c r="B21" s="183" t="str">
        <x:v>EMP-001</x:v>
      </x:c>
      <x:c r="C21" s="183" t="str">
        <x:v>ضريبة / نظامي</x:v>
      </x:c>
      <x:c r="D21" s="183" t="str">
        <x:v>مبلغ الاستقطاع</x:v>
      </x:c>
      <x:c r="E21" s="189" t="n">
        <x:v>620</x:v>
      </x:c>
      <x:c r="F21" s="183" t="str">
        <x:v>لا</x:v>
      </x:c>
      <x:c r="G21" s="183" t="str">
        <x:v>معتمد</x:v>
      </x:c>
      <x:c r="H21" s="185" t="n">
        <x:v>46265</x:v>
      </x:c>
      <x:c r="I21" s="183" t="str">
        <x:v>Maya Chen</x:v>
      </x:c>
      <x:c r="J21" s="183" t="str">
        <x:v>مُدخل من حساب رواتب معتمد.</x:v>
      </x:c>
      <x:c r="K21" s="176"/>
      <x:c r="L21" s="176"/>
      <x:c r="M21" s="176"/>
      <x:c r="N21" s="176"/>
      <x:c r="O21" s="176"/>
      <x:c r="P21" s="176"/>
      <x:c r="Q21" s="176"/>
      <x:c r="R21" s="176"/>
      <x:c r="S21" s="176"/>
      <x:c r="T21" s="176"/>
    </x:row>
    <x:row r="22">
      <x:c r="A22" s="187" t="str">
        <x:v>ADJ-009</x:v>
      </x:c>
      <x:c r="B22" s="183" t="str">
        <x:v>EMP-002</x:v>
      </x:c>
      <x:c r="C22" s="183" t="str">
        <x:v>ضريبة / نظامي</x:v>
      </x:c>
      <x:c r="D22" s="183" t="str">
        <x:v>مبلغ الاستقطاع</x:v>
      </x:c>
      <x:c r="E22" s="189" t="n">
        <x:v>585</x:v>
      </x:c>
      <x:c r="F22" s="183" t="str">
        <x:v>لا</x:v>
      </x:c>
      <x:c r="G22" s="183" t="str">
        <x:v>معتمد</x:v>
      </x:c>
      <x:c r="H22" s="185" t="n">
        <x:v>46265</x:v>
      </x:c>
      <x:c r="I22" s="183" t="str">
        <x:v>Omar Hassan</x:v>
      </x:c>
      <x:c r="J22" s="183" t="str">
        <x:v>مُدخل من حساب رواتب معتمد.</x:v>
      </x:c>
      <x:c r="K22" s="176"/>
      <x:c r="L22" s="176"/>
      <x:c r="M22" s="176"/>
      <x:c r="N22" s="176"/>
      <x:c r="O22" s="176"/>
      <x:c r="P22" s="176"/>
      <x:c r="Q22" s="176"/>
      <x:c r="R22" s="176"/>
      <x:c r="S22" s="176"/>
      <x:c r="T22" s="176"/>
    </x:row>
    <x:row r="23">
      <x:c r="A23" s="187" t="str">
        <x:v>ADJ-010</x:v>
      </x:c>
      <x:c r="B23" s="183" t="str">
        <x:v>EMP-003</x:v>
      </x:c>
      <x:c r="C23" s="183" t="str">
        <x:v>ضريبة / نظامي</x:v>
      </x:c>
      <x:c r="D23" s="183" t="str">
        <x:v>مبلغ الاستقطاع</x:v>
      </x:c>
      <x:c r="E23" s="189" t="n">
        <x:v>470</x:v>
      </x:c>
      <x:c r="F23" s="183" t="str">
        <x:v>لا</x:v>
      </x:c>
      <x:c r="G23" s="183" t="str">
        <x:v>معتمد</x:v>
      </x:c>
      <x:c r="H23" s="185" t="n">
        <x:v>46265</x:v>
      </x:c>
      <x:c r="I23" s="183" t="str">
        <x:v>Lina Park</x:v>
      </x:c>
      <x:c r="J23" s="183" t="str">
        <x:v>مُدخل من حساب رواتب معتمد.</x:v>
      </x:c>
      <x:c r="K23" s="176"/>
      <x:c r="L23" s="176"/>
      <x:c r="M23" s="176"/>
      <x:c r="N23" s="176"/>
      <x:c r="O23" s="176"/>
      <x:c r="P23" s="176"/>
      <x:c r="Q23" s="176"/>
      <x:c r="R23" s="176"/>
      <x:c r="S23" s="176"/>
      <x:c r="T23" s="176"/>
    </x:row>
    <x:row r="24">
      <x:c r="A24" s="187" t="str">
        <x:v>ADJ-011</x:v>
      </x:c>
      <x:c r="B24" s="183" t="str">
        <x:v>EMP-004</x:v>
      </x:c>
      <x:c r="C24" s="183" t="str">
        <x:v>ضريبة / نظامي</x:v>
      </x:c>
      <x:c r="D24" s="183" t="str">
        <x:v>مبلغ الاستقطاع</x:v>
      </x:c>
      <x:c r="E24" s="189" t="n">
        <x:v>610</x:v>
      </x:c>
      <x:c r="F24" s="183" t="str">
        <x:v>لا</x:v>
      </x:c>
      <x:c r="G24" s="183" t="str">
        <x:v>معتمد</x:v>
      </x:c>
      <x:c r="H24" s="185" t="n">
        <x:v>46265</x:v>
      </x:c>
      <x:c r="I24" s="183" t="str">
        <x:v>Maya Chen</x:v>
      </x:c>
      <x:c r="J24" s="183" t="str">
        <x:v>مُدخل من حساب رواتب معتمد.</x:v>
      </x:c>
      <x:c r="K24" s="176"/>
      <x:c r="L24" s="176"/>
      <x:c r="M24" s="176"/>
      <x:c r="N24" s="176"/>
      <x:c r="O24" s="176"/>
      <x:c r="P24" s="176"/>
      <x:c r="Q24" s="176"/>
      <x:c r="R24" s="176"/>
      <x:c r="S24" s="176"/>
      <x:c r="T24" s="176"/>
    </x:row>
    <x:row r="25">
      <x:c r="A25" s="187" t="str">
        <x:v>ADJ-012</x:v>
      </x:c>
      <x:c r="B25" s="183" t="str">
        <x:v>EMP-005</x:v>
      </x:c>
      <x:c r="C25" s="183" t="str">
        <x:v>ضريبة / نظامي</x:v>
      </x:c>
      <x:c r="D25" s="183" t="str">
        <x:v>مبلغ الاستقطاع</x:v>
      </x:c>
      <x:c r="E25" s="189" t="n">
        <x:v>455</x:v>
      </x:c>
      <x:c r="F25" s="183" t="str">
        <x:v>لا</x:v>
      </x:c>
      <x:c r="G25" s="183" t="str">
        <x:v>معتمد</x:v>
      </x:c>
      <x:c r="H25" s="185" t="n">
        <x:v>46265</x:v>
      </x:c>
      <x:c r="I25" s="183" t="str">
        <x:v>Noor Hassan</x:v>
      </x:c>
      <x:c r="J25" s="183" t="str">
        <x:v>مُدخل من حساب رواتب معتمد.</x:v>
      </x:c>
      <x:c r="K25" s="176"/>
      <x:c r="L25" s="176"/>
      <x:c r="M25" s="176"/>
      <x:c r="N25" s="176"/>
      <x:c r="O25" s="176"/>
      <x:c r="P25" s="176"/>
      <x:c r="Q25" s="176"/>
      <x:c r="R25" s="176"/>
      <x:c r="S25" s="176"/>
      <x:c r="T25" s="176"/>
    </x:row>
    <x:row r="26">
      <x:c r="A26" s="187" t="str">
        <x:v>ADJ-013</x:v>
      </x:c>
      <x:c r="B26" s="183" t="str">
        <x:v>EMP-006</x:v>
      </x:c>
      <x:c r="C26" s="183" t="str">
        <x:v>ضريبة / نظامي</x:v>
      </x:c>
      <x:c r="D26" s="183" t="str">
        <x:v>مبلغ الاستقطاع</x:v>
      </x:c>
      <x:c r="E26" s="189" t="n">
        <x:v>500</x:v>
      </x:c>
      <x:c r="F26" s="183" t="str">
        <x:v>لا</x:v>
      </x:c>
      <x:c r="G26" s="183" t="str">
        <x:v>معتمد</x:v>
      </x:c>
      <x:c r="H26" s="185" t="n">
        <x:v>46265</x:v>
      </x:c>
      <x:c r="I26" s="183" t="str">
        <x:v>Maya Chen</x:v>
      </x:c>
      <x:c r="J26" s="183" t="str">
        <x:v>مُدخل من حساب رواتب معتمد.</x:v>
      </x:c>
      <x:c r="K26" s="176"/>
      <x:c r="L26" s="176"/>
      <x:c r="M26" s="176"/>
      <x:c r="N26" s="176"/>
      <x:c r="O26" s="176"/>
      <x:c r="P26" s="176"/>
      <x:c r="Q26" s="176"/>
      <x:c r="R26" s="176"/>
      <x:c r="S26" s="176"/>
      <x:c r="T26" s="176"/>
    </x:row>
    <x:row r="27">
      <x:c r="A27" s="187" t="str">
        <x:v>ADJ-014</x:v>
      </x:c>
      <x:c r="B27" s="183" t="str">
        <x:v>EMP-007</x:v>
      </x:c>
      <x:c r="C27" s="183" t="str">
        <x:v>ضريبة / نظامي</x:v>
      </x:c>
      <x:c r="D27" s="183" t="str">
        <x:v>مبلغ الاستقطاع</x:v>
      </x:c>
      <x:c r="E27" s="189" t="n">
        <x:v>245</x:v>
      </x:c>
      <x:c r="F27" s="183" t="str">
        <x:v>لا</x:v>
      </x:c>
      <x:c r="G27" s="183" t="str">
        <x:v>معتمد</x:v>
      </x:c>
      <x:c r="H27" s="185" t="n">
        <x:v>46265</x:v>
      </x:c>
      <x:c r="I27" s="183" t="str">
        <x:v>Omar Hassan</x:v>
      </x:c>
      <x:c r="J27" s="183" t="str">
        <x:v>مُدخل من حساب رواتب معتمد.</x:v>
      </x:c>
      <x:c r="K27" s="176"/>
      <x:c r="L27" s="176"/>
      <x:c r="M27" s="176"/>
      <x:c r="N27" s="176"/>
      <x:c r="O27" s="176"/>
      <x:c r="P27" s="176"/>
      <x:c r="Q27" s="176"/>
      <x:c r="R27" s="176"/>
      <x:c r="S27" s="176"/>
      <x:c r="T27" s="176"/>
    </x:row>
    <x:row r="28">
      <x:c r="A28" s="187" t="str">
        <x:v>ADJ-015</x:v>
      </x:c>
      <x:c r="B28" s="183" t="str">
        <x:v>EMP-004</x:v>
      </x:c>
      <x:c r="C28" s="183" t="str">
        <x:v>استقطاع آخر</x:v>
      </x:c>
      <x:c r="D28" s="183" t="str">
        <x:v>استبدال زي</x:v>
      </x:c>
      <x:c r="E28" s="189" t="n">
        <x:v>65</x:v>
      </x:c>
      <x:c r="F28" s="183" t="str">
        <x:v>لا</x:v>
      </x:c>
      <x:c r="G28" s="183" t="str">
        <x:v>مسودة</x:v>
      </x:c>
      <x:c r="H28" s="185" t="n">
        <x:v>46265</x:v>
      </x:c>
      <x:c r="I28" s="183" t="str"/>
      <x:c r="J28" s="183" t="str">
        <x:v>يحتاج إلى اعتماد قبل الإدراج.</x:v>
      </x:c>
      <x:c r="K28" s="176"/>
      <x:c r="L28" s="176"/>
      <x:c r="M28" s="176"/>
      <x:c r="N28" s="176"/>
      <x:c r="O28" s="176"/>
      <x:c r="P28" s="176"/>
      <x:c r="Q28" s="176"/>
      <x:c r="R28" s="176"/>
      <x:c r="S28" s="176"/>
      <x:c r="T28" s="176"/>
    </x:row>
    <x:row r="29">
      <x:c r="A29" s="187"/>
      <x:c r="B29" s="183"/>
      <x:c r="C29" s="183"/>
      <x:c r="D29" s="183"/>
      <x:c r="E29" s="189"/>
      <x:c r="F29" s="183"/>
      <x:c r="G29" s="183"/>
      <x:c r="H29" s="185"/>
      <x:c r="I29" s="183"/>
      <x:c r="J29" s="183"/>
      <x:c r="K29" s="176"/>
      <x:c r="L29" s="176"/>
      <x:c r="M29" s="176"/>
      <x:c r="N29" s="176"/>
      <x:c r="O29" s="176"/>
      <x:c r="P29" s="176"/>
      <x:c r="Q29" s="176"/>
      <x:c r="R29" s="176"/>
      <x:c r="S29" s="176"/>
      <x:c r="T29" s="176"/>
    </x:row>
    <x:row r="30">
      <x:c r="A30" s="187"/>
      <x:c r="B30" s="183"/>
      <x:c r="C30" s="183"/>
      <x:c r="D30" s="183"/>
      <x:c r="E30" s="189"/>
      <x:c r="F30" s="183"/>
      <x:c r="G30" s="183"/>
      <x:c r="H30" s="185"/>
      <x:c r="I30" s="183"/>
      <x:c r="J30" s="183"/>
      <x:c r="K30" s="176"/>
      <x:c r="L30" s="176"/>
      <x:c r="M30" s="176"/>
      <x:c r="N30" s="176"/>
      <x:c r="O30" s="176"/>
      <x:c r="P30" s="176"/>
      <x:c r="Q30" s="176"/>
      <x:c r="R30" s="176"/>
      <x:c r="S30" s="176"/>
      <x:c r="T30" s="176"/>
    </x:row>
    <x:row r="31">
      <x:c r="A31" s="187"/>
      <x:c r="B31" s="183"/>
      <x:c r="C31" s="183"/>
      <x:c r="D31" s="183"/>
      <x:c r="E31" s="189"/>
      <x:c r="F31" s="183"/>
      <x:c r="G31" s="183"/>
      <x:c r="H31" s="185"/>
      <x:c r="I31" s="183"/>
      <x:c r="J31" s="183"/>
      <x:c r="K31" s="176"/>
      <x:c r="L31" s="176"/>
      <x:c r="M31" s="176"/>
      <x:c r="N31" s="176"/>
      <x:c r="O31" s="176"/>
      <x:c r="P31" s="176"/>
      <x:c r="Q31" s="176"/>
      <x:c r="R31" s="176"/>
      <x:c r="S31" s="176"/>
      <x:c r="T31" s="176"/>
    </x:row>
    <x:row r="32">
      <x:c r="A32" s="187"/>
      <x:c r="B32" s="183"/>
      <x:c r="C32" s="183"/>
      <x:c r="D32" s="183"/>
      <x:c r="E32" s="189"/>
      <x:c r="F32" s="183"/>
      <x:c r="G32" s="183"/>
      <x:c r="H32" s="185"/>
      <x:c r="I32" s="183"/>
      <x:c r="J32" s="183"/>
      <x:c r="K32" s="176"/>
      <x:c r="L32" s="176"/>
      <x:c r="M32" s="176"/>
      <x:c r="N32" s="176"/>
      <x:c r="O32" s="176"/>
      <x:c r="P32" s="176"/>
      <x:c r="Q32" s="176"/>
      <x:c r="R32" s="176"/>
      <x:c r="S32" s="176"/>
      <x:c r="T32" s="176"/>
    </x:row>
    <x:row r="33">
      <x:c r="A33" s="187"/>
      <x:c r="B33" s="183"/>
      <x:c r="C33" s="183"/>
      <x:c r="D33" s="183"/>
      <x:c r="E33" s="189"/>
      <x:c r="F33" s="183"/>
      <x:c r="G33" s="183"/>
      <x:c r="H33" s="185"/>
      <x:c r="I33" s="183"/>
      <x:c r="J33" s="183"/>
      <x:c r="K33" s="176"/>
      <x:c r="L33" s="176"/>
      <x:c r="M33" s="176"/>
      <x:c r="N33" s="176"/>
      <x:c r="O33" s="176"/>
      <x:c r="P33" s="176"/>
      <x:c r="Q33" s="176"/>
      <x:c r="R33" s="176"/>
      <x:c r="S33" s="176"/>
      <x:c r="T33" s="176"/>
    </x:row>
    <x:row r="34">
      <x:c r="A34" s="187"/>
      <x:c r="B34" s="183"/>
      <x:c r="C34" s="183"/>
      <x:c r="D34" s="183"/>
      <x:c r="E34" s="189"/>
      <x:c r="F34" s="183"/>
      <x:c r="G34" s="183"/>
      <x:c r="H34" s="185"/>
      <x:c r="I34" s="183"/>
      <x:c r="J34" s="183"/>
      <x:c r="K34" s="176"/>
      <x:c r="L34" s="176"/>
      <x:c r="M34" s="176"/>
      <x:c r="N34" s="176"/>
      <x:c r="O34" s="176"/>
      <x:c r="P34" s="176"/>
      <x:c r="Q34" s="176"/>
      <x:c r="R34" s="176"/>
      <x:c r="S34" s="176"/>
      <x:c r="T34" s="176"/>
    </x:row>
    <x:row r="35">
      <x:c r="A35" s="187"/>
      <x:c r="B35" s="183"/>
      <x:c r="C35" s="183"/>
      <x:c r="D35" s="183"/>
      <x:c r="E35" s="189"/>
      <x:c r="F35" s="183"/>
      <x:c r="G35" s="183"/>
      <x:c r="H35" s="185"/>
      <x:c r="I35" s="183"/>
      <x:c r="J35" s="183"/>
      <x:c r="K35" s="176"/>
      <x:c r="L35" s="176"/>
      <x:c r="M35" s="176"/>
      <x:c r="N35" s="176"/>
      <x:c r="O35" s="176"/>
      <x:c r="P35" s="176"/>
      <x:c r="Q35" s="176"/>
      <x:c r="R35" s="176"/>
      <x:c r="S35" s="176"/>
      <x:c r="T35" s="176"/>
    </x:row>
    <x:row r="36">
      <x:c r="A36" s="187"/>
      <x:c r="B36" s="183"/>
      <x:c r="C36" s="183"/>
      <x:c r="D36" s="183"/>
      <x:c r="E36" s="189"/>
      <x:c r="F36" s="183"/>
      <x:c r="G36" s="183"/>
      <x:c r="H36" s="185"/>
      <x:c r="I36" s="183"/>
      <x:c r="J36" s="183"/>
      <x:c r="K36" s="176"/>
      <x:c r="L36" s="176"/>
      <x:c r="M36" s="176"/>
      <x:c r="N36" s="176"/>
      <x:c r="O36" s="176"/>
      <x:c r="P36" s="176"/>
      <x:c r="Q36" s="176"/>
      <x:c r="R36" s="176"/>
      <x:c r="S36" s="176"/>
      <x:c r="T36" s="176"/>
    </x:row>
    <x:row r="37">
      <x:c r="A37" s="187"/>
      <x:c r="B37" s="183"/>
      <x:c r="C37" s="183"/>
      <x:c r="D37" s="183"/>
      <x:c r="E37" s="189"/>
      <x:c r="F37" s="183"/>
      <x:c r="G37" s="183"/>
      <x:c r="H37" s="185"/>
      <x:c r="I37" s="183"/>
      <x:c r="J37" s="183"/>
      <x:c r="K37" s="176"/>
      <x:c r="L37" s="176"/>
      <x:c r="M37" s="176"/>
      <x:c r="N37" s="176"/>
      <x:c r="O37" s="176"/>
      <x:c r="P37" s="176"/>
      <x:c r="Q37" s="176"/>
      <x:c r="R37" s="176"/>
      <x:c r="S37" s="176"/>
      <x:c r="T37" s="176"/>
    </x:row>
    <x:row r="38">
      <x:c r="A38" s="187"/>
      <x:c r="B38" s="183"/>
      <x:c r="C38" s="183"/>
      <x:c r="D38" s="183"/>
      <x:c r="E38" s="189"/>
      <x:c r="F38" s="183"/>
      <x:c r="G38" s="183"/>
      <x:c r="H38" s="185"/>
      <x:c r="I38" s="183"/>
      <x:c r="J38" s="183"/>
      <x:c r="K38" s="176"/>
      <x:c r="L38" s="176"/>
      <x:c r="M38" s="176"/>
      <x:c r="N38" s="176"/>
      <x:c r="O38" s="176"/>
      <x:c r="P38" s="176"/>
      <x:c r="Q38" s="176"/>
      <x:c r="R38" s="176"/>
      <x:c r="S38" s="176"/>
      <x:c r="T38" s="176"/>
    </x:row>
    <x:row r="39">
      <x:c r="A39" s="187"/>
      <x:c r="B39" s="183"/>
      <x:c r="C39" s="183"/>
      <x:c r="D39" s="183"/>
      <x:c r="E39" s="189"/>
      <x:c r="F39" s="183"/>
      <x:c r="G39" s="183"/>
      <x:c r="H39" s="185"/>
      <x:c r="I39" s="183"/>
      <x:c r="J39" s="183"/>
      <x:c r="K39" s="176"/>
      <x:c r="L39" s="176"/>
      <x:c r="M39" s="176"/>
      <x:c r="N39" s="176"/>
      <x:c r="O39" s="176"/>
      <x:c r="P39" s="176"/>
      <x:c r="Q39" s="176"/>
      <x:c r="R39" s="176"/>
      <x:c r="S39" s="176"/>
      <x:c r="T39" s="176"/>
    </x:row>
    <x:row r="40">
      <x:c r="A40" s="187"/>
      <x:c r="B40" s="183"/>
      <x:c r="C40" s="183"/>
      <x:c r="D40" s="183"/>
      <x:c r="E40" s="189"/>
      <x:c r="F40" s="183"/>
      <x:c r="G40" s="183"/>
      <x:c r="H40" s="185"/>
      <x:c r="I40" s="183"/>
      <x:c r="J40" s="183"/>
      <x:c r="K40" s="176"/>
      <x:c r="L40" s="176"/>
      <x:c r="M40" s="176"/>
      <x:c r="N40" s="176"/>
      <x:c r="O40" s="176"/>
      <x:c r="P40" s="176"/>
      <x:c r="Q40" s="176"/>
      <x:c r="R40" s="176"/>
      <x:c r="S40" s="176"/>
      <x:c r="T40" s="176"/>
    </x:row>
    <x:row r="41">
      <x:c r="A41" s="187"/>
      <x:c r="B41" s="183"/>
      <x:c r="C41" s="183"/>
      <x:c r="D41" s="183"/>
      <x:c r="E41" s="189"/>
      <x:c r="F41" s="183"/>
      <x:c r="G41" s="183"/>
      <x:c r="H41" s="185"/>
      <x:c r="I41" s="183"/>
      <x:c r="J41" s="183"/>
      <x:c r="K41" s="176"/>
      <x:c r="L41" s="176"/>
      <x:c r="M41" s="176"/>
      <x:c r="N41" s="176"/>
      <x:c r="O41" s="176"/>
      <x:c r="P41" s="176"/>
      <x:c r="Q41" s="176"/>
      <x:c r="R41" s="176"/>
      <x:c r="S41" s="176"/>
      <x:c r="T41" s="176"/>
    </x:row>
    <x:row r="42">
      <x:c r="A42" s="187"/>
      <x:c r="B42" s="183"/>
      <x:c r="C42" s="183"/>
      <x:c r="D42" s="183"/>
      <x:c r="E42" s="189"/>
      <x:c r="F42" s="183"/>
      <x:c r="G42" s="183"/>
      <x:c r="H42" s="185"/>
      <x:c r="I42" s="183"/>
      <x:c r="J42" s="183"/>
      <x:c r="K42" s="176"/>
      <x:c r="L42" s="176"/>
      <x:c r="M42" s="176"/>
      <x:c r="N42" s="176"/>
      <x:c r="O42" s="176"/>
      <x:c r="P42" s="176"/>
      <x:c r="Q42" s="176"/>
      <x:c r="R42" s="176"/>
      <x:c r="S42" s="176"/>
      <x:c r="T42" s="176"/>
    </x:row>
    <x:row r="43">
      <x:c r="A43" s="187"/>
      <x:c r="B43" s="183"/>
      <x:c r="C43" s="183"/>
      <x:c r="D43" s="183"/>
      <x:c r="E43" s="189"/>
      <x:c r="F43" s="183"/>
      <x:c r="G43" s="183"/>
      <x:c r="H43" s="185"/>
      <x:c r="I43" s="183"/>
      <x:c r="J43" s="183"/>
      <x:c r="K43" s="176"/>
      <x:c r="L43" s="176"/>
      <x:c r="M43" s="176"/>
      <x:c r="N43" s="176"/>
      <x:c r="O43" s="176"/>
      <x:c r="P43" s="176"/>
      <x:c r="Q43" s="176"/>
      <x:c r="R43" s="176"/>
      <x:c r="S43" s="176"/>
      <x:c r="T43" s="176"/>
    </x:row>
    <x:row r="44">
      <x:c r="A44" s="187"/>
      <x:c r="B44" s="183"/>
      <x:c r="C44" s="183"/>
      <x:c r="D44" s="183"/>
      <x:c r="E44" s="189"/>
      <x:c r="F44" s="183"/>
      <x:c r="G44" s="183"/>
      <x:c r="H44" s="185"/>
      <x:c r="I44" s="183"/>
      <x:c r="J44" s="183"/>
      <x:c r="K44" s="176"/>
      <x:c r="L44" s="176"/>
      <x:c r="M44" s="176"/>
      <x:c r="N44" s="176"/>
      <x:c r="O44" s="176"/>
      <x:c r="P44" s="176"/>
      <x:c r="Q44" s="176"/>
      <x:c r="R44" s="176"/>
      <x:c r="S44" s="176"/>
      <x:c r="T44" s="176"/>
    </x:row>
    <x:row r="45">
      <x:c r="A45" s="187"/>
      <x:c r="B45" s="183"/>
      <x:c r="C45" s="183"/>
      <x:c r="D45" s="183"/>
      <x:c r="E45" s="189"/>
      <x:c r="F45" s="183"/>
      <x:c r="G45" s="183"/>
      <x:c r="H45" s="185"/>
      <x:c r="I45" s="183"/>
      <x:c r="J45" s="183"/>
      <x:c r="K45" s="176"/>
      <x:c r="L45" s="176"/>
      <x:c r="M45" s="176"/>
      <x:c r="N45" s="176"/>
      <x:c r="O45" s="176"/>
      <x:c r="P45" s="176"/>
      <x:c r="Q45" s="176"/>
      <x:c r="R45" s="176"/>
      <x:c r="S45" s="176"/>
      <x:c r="T45" s="176"/>
    </x:row>
    <x:row r="46">
      <x:c r="A46" s="187"/>
      <x:c r="B46" s="183"/>
      <x:c r="C46" s="183"/>
      <x:c r="D46" s="183"/>
      <x:c r="E46" s="189"/>
      <x:c r="F46" s="183"/>
      <x:c r="G46" s="183"/>
      <x:c r="H46" s="185"/>
      <x:c r="I46" s="183"/>
      <x:c r="J46" s="183"/>
      <x:c r="K46" s="176"/>
      <x:c r="L46" s="176"/>
      <x:c r="M46" s="176"/>
      <x:c r="N46" s="176"/>
      <x:c r="O46" s="176"/>
      <x:c r="P46" s="176"/>
      <x:c r="Q46" s="176"/>
      <x:c r="R46" s="176"/>
      <x:c r="S46" s="176"/>
      <x:c r="T46" s="176"/>
    </x:row>
    <x:row r="47">
      <x:c r="A47" s="187"/>
      <x:c r="B47" s="183"/>
      <x:c r="C47" s="183"/>
      <x:c r="D47" s="183"/>
      <x:c r="E47" s="189"/>
      <x:c r="F47" s="183"/>
      <x:c r="G47" s="183"/>
      <x:c r="H47" s="185"/>
      <x:c r="I47" s="183"/>
      <x:c r="J47" s="183"/>
      <x:c r="K47" s="176"/>
      <x:c r="L47" s="176"/>
      <x:c r="M47" s="176"/>
      <x:c r="N47" s="176"/>
      <x:c r="O47" s="176"/>
      <x:c r="P47" s="176"/>
      <x:c r="Q47" s="176"/>
      <x:c r="R47" s="176"/>
      <x:c r="S47" s="176"/>
      <x:c r="T47" s="176"/>
    </x:row>
    <x:row r="48">
      <x:c r="A48" s="187"/>
      <x:c r="B48" s="183"/>
      <x:c r="C48" s="183"/>
      <x:c r="D48" s="183"/>
      <x:c r="E48" s="189"/>
      <x:c r="F48" s="183"/>
      <x:c r="G48" s="183"/>
      <x:c r="H48" s="185"/>
      <x:c r="I48" s="183"/>
      <x:c r="J48" s="183"/>
      <x:c r="K48" s="176"/>
      <x:c r="L48" s="176"/>
      <x:c r="M48" s="176"/>
      <x:c r="N48" s="176"/>
      <x:c r="O48" s="176"/>
      <x:c r="P48" s="176"/>
      <x:c r="Q48" s="176"/>
      <x:c r="R48" s="176"/>
      <x:c r="S48" s="176"/>
      <x:c r="T48" s="176"/>
    </x:row>
    <x:row r="49">
      <x:c r="A49" s="187"/>
      <x:c r="B49" s="183"/>
      <x:c r="C49" s="183"/>
      <x:c r="D49" s="183"/>
      <x:c r="E49" s="189"/>
      <x:c r="F49" s="183"/>
      <x:c r="G49" s="183"/>
      <x:c r="H49" s="185"/>
      <x:c r="I49" s="183"/>
      <x:c r="J49" s="183"/>
      <x:c r="K49" s="176"/>
      <x:c r="L49" s="176"/>
      <x:c r="M49" s="176"/>
      <x:c r="N49" s="176"/>
      <x:c r="O49" s="176"/>
      <x:c r="P49" s="176"/>
      <x:c r="Q49" s="176"/>
      <x:c r="R49" s="176"/>
      <x:c r="S49" s="176"/>
      <x:c r="T49" s="176"/>
    </x:row>
    <x:row r="50">
      <x:c r="A50" s="187"/>
      <x:c r="B50" s="183"/>
      <x:c r="C50" s="183"/>
      <x:c r="D50" s="183"/>
      <x:c r="E50" s="189"/>
      <x:c r="F50" s="183"/>
      <x:c r="G50" s="183"/>
      <x:c r="H50" s="185"/>
      <x:c r="I50" s="183"/>
      <x:c r="J50" s="183"/>
      <x:c r="K50" s="176"/>
      <x:c r="L50" s="176"/>
      <x:c r="M50" s="176"/>
      <x:c r="N50" s="176"/>
      <x:c r="O50" s="176"/>
      <x:c r="P50" s="176"/>
      <x:c r="Q50" s="176"/>
      <x:c r="R50" s="176"/>
      <x:c r="S50" s="176"/>
      <x:c r="T50" s="176"/>
    </x:row>
    <x:row r="51">
      <x:c r="A51" s="187"/>
      <x:c r="B51" s="183"/>
      <x:c r="C51" s="183"/>
      <x:c r="D51" s="183"/>
      <x:c r="E51" s="189"/>
      <x:c r="F51" s="183"/>
      <x:c r="G51" s="183"/>
      <x:c r="H51" s="185"/>
      <x:c r="I51" s="183"/>
      <x:c r="J51" s="183"/>
      <x:c r="K51" s="176"/>
      <x:c r="L51" s="176"/>
      <x:c r="M51" s="176"/>
      <x:c r="N51" s="176"/>
      <x:c r="O51" s="176"/>
      <x:c r="P51" s="176"/>
      <x:c r="Q51" s="176"/>
      <x:c r="R51" s="176"/>
      <x:c r="S51" s="176"/>
      <x:c r="T51" s="176"/>
    </x:row>
    <x:row r="52">
      <x:c r="A52" s="187"/>
      <x:c r="B52" s="183"/>
      <x:c r="C52" s="183"/>
      <x:c r="D52" s="183"/>
      <x:c r="E52" s="189"/>
      <x:c r="F52" s="183"/>
      <x:c r="G52" s="183"/>
      <x:c r="H52" s="185"/>
      <x:c r="I52" s="183"/>
      <x:c r="J52" s="183"/>
      <x:c r="K52" s="176"/>
      <x:c r="L52" s="176"/>
      <x:c r="M52" s="176"/>
      <x:c r="N52" s="176"/>
      <x:c r="O52" s="176"/>
      <x:c r="P52" s="176"/>
      <x:c r="Q52" s="176"/>
      <x:c r="R52" s="176"/>
      <x:c r="S52" s="176"/>
      <x:c r="T52" s="176"/>
    </x:row>
    <x:row r="53">
      <x:c r="A53" s="187"/>
      <x:c r="B53" s="183"/>
      <x:c r="C53" s="183"/>
      <x:c r="D53" s="183"/>
      <x:c r="E53" s="189"/>
      <x:c r="F53" s="183"/>
      <x:c r="G53" s="183"/>
      <x:c r="H53" s="185"/>
      <x:c r="I53" s="183"/>
      <x:c r="J53" s="183"/>
      <x:c r="K53" s="176"/>
      <x:c r="L53" s="176"/>
      <x:c r="M53" s="176"/>
      <x:c r="N53" s="176"/>
      <x:c r="O53" s="176"/>
      <x:c r="P53" s="176"/>
      <x:c r="Q53" s="176"/>
      <x:c r="R53" s="176"/>
      <x:c r="S53" s="176"/>
      <x:c r="T53" s="176"/>
    </x:row>
    <x:row r="54">
      <x:c r="A54" s="187"/>
      <x:c r="B54" s="183"/>
      <x:c r="C54" s="183"/>
      <x:c r="D54" s="183"/>
      <x:c r="E54" s="189"/>
      <x:c r="F54" s="183"/>
      <x:c r="G54" s="183"/>
      <x:c r="H54" s="185"/>
      <x:c r="I54" s="183"/>
      <x:c r="J54" s="183"/>
      <x:c r="K54" s="176"/>
      <x:c r="L54" s="176"/>
      <x:c r="M54" s="176"/>
      <x:c r="N54" s="176"/>
      <x:c r="O54" s="176"/>
      <x:c r="P54" s="176"/>
      <x:c r="Q54" s="176"/>
      <x:c r="R54" s="176"/>
      <x:c r="S54" s="176"/>
      <x:c r="T54" s="176"/>
    </x:row>
    <x:row r="55">
      <x:c r="A55" s="187"/>
      <x:c r="B55" s="183"/>
      <x:c r="C55" s="183"/>
      <x:c r="D55" s="183"/>
      <x:c r="E55" s="189"/>
      <x:c r="F55" s="183"/>
      <x:c r="G55" s="183"/>
      <x:c r="H55" s="185"/>
      <x:c r="I55" s="183"/>
      <x:c r="J55" s="183"/>
      <x:c r="K55" s="176"/>
      <x:c r="L55" s="176"/>
      <x:c r="M55" s="176"/>
      <x:c r="N55" s="176"/>
      <x:c r="O55" s="176"/>
      <x:c r="P55" s="176"/>
      <x:c r="Q55" s="176"/>
      <x:c r="R55" s="176"/>
      <x:c r="S55" s="176"/>
      <x:c r="T55" s="176"/>
    </x:row>
    <x:row r="56">
      <x:c r="A56" s="187"/>
      <x:c r="B56" s="183"/>
      <x:c r="C56" s="183"/>
      <x:c r="D56" s="183"/>
      <x:c r="E56" s="189"/>
      <x:c r="F56" s="183"/>
      <x:c r="G56" s="183"/>
      <x:c r="H56" s="185"/>
      <x:c r="I56" s="183"/>
      <x:c r="J56" s="183"/>
      <x:c r="K56" s="176"/>
      <x:c r="L56" s="176"/>
      <x:c r="M56" s="176"/>
      <x:c r="N56" s="176"/>
      <x:c r="O56" s="176"/>
      <x:c r="P56" s="176"/>
      <x:c r="Q56" s="176"/>
      <x:c r="R56" s="176"/>
      <x:c r="S56" s="176"/>
      <x:c r="T56" s="176"/>
    </x:row>
    <x:row r="57">
      <x:c r="A57" s="187"/>
      <x:c r="B57" s="183"/>
      <x:c r="C57" s="183"/>
      <x:c r="D57" s="183"/>
      <x:c r="E57" s="189"/>
      <x:c r="F57" s="183"/>
      <x:c r="G57" s="183"/>
      <x:c r="H57" s="185"/>
      <x:c r="I57" s="183"/>
      <x:c r="J57" s="183"/>
      <x:c r="K57" s="176"/>
      <x:c r="L57" s="176"/>
      <x:c r="M57" s="176"/>
      <x:c r="N57" s="176"/>
      <x:c r="O57" s="176"/>
      <x:c r="P57" s="176"/>
      <x:c r="Q57" s="176"/>
      <x:c r="R57" s="176"/>
      <x:c r="S57" s="176"/>
      <x:c r="T57" s="176"/>
    </x:row>
    <x:row r="58">
      <x:c r="A58" s="187"/>
      <x:c r="B58" s="183"/>
      <x:c r="C58" s="183"/>
      <x:c r="D58" s="183"/>
      <x:c r="E58" s="189"/>
      <x:c r="F58" s="183"/>
      <x:c r="G58" s="183"/>
      <x:c r="H58" s="185"/>
      <x:c r="I58" s="183"/>
      <x:c r="J58" s="183"/>
      <x:c r="K58" s="176"/>
      <x:c r="L58" s="176"/>
      <x:c r="M58" s="176"/>
      <x:c r="N58" s="176"/>
      <x:c r="O58" s="176"/>
      <x:c r="P58" s="176"/>
      <x:c r="Q58" s="176"/>
      <x:c r="R58" s="176"/>
      <x:c r="S58" s="176"/>
      <x:c r="T58" s="176"/>
    </x:row>
    <x:row r="59">
      <x:c r="A59" s="187"/>
      <x:c r="B59" s="183"/>
      <x:c r="C59" s="183"/>
      <x:c r="D59" s="183"/>
      <x:c r="E59" s="189"/>
      <x:c r="F59" s="183"/>
      <x:c r="G59" s="183"/>
      <x:c r="H59" s="185"/>
      <x:c r="I59" s="183"/>
      <x:c r="J59" s="183"/>
      <x:c r="K59" s="176"/>
      <x:c r="L59" s="176"/>
      <x:c r="M59" s="176"/>
      <x:c r="N59" s="176"/>
      <x:c r="O59" s="176"/>
      <x:c r="P59" s="176"/>
      <x:c r="Q59" s="176"/>
      <x:c r="R59" s="176"/>
      <x:c r="S59" s="176"/>
      <x:c r="T59" s="176"/>
    </x:row>
    <x:row r="60">
      <x:c r="A60" s="187"/>
      <x:c r="B60" s="183"/>
      <x:c r="C60" s="183"/>
      <x:c r="D60" s="183"/>
      <x:c r="E60" s="189"/>
      <x:c r="F60" s="183"/>
      <x:c r="G60" s="183"/>
      <x:c r="H60" s="185"/>
      <x:c r="I60" s="183"/>
      <x:c r="J60" s="183"/>
      <x:c r="K60" s="176"/>
      <x:c r="L60" s="176"/>
      <x:c r="M60" s="176"/>
      <x:c r="N60" s="176"/>
      <x:c r="O60" s="176"/>
      <x:c r="P60" s="176"/>
      <x:c r="Q60" s="176"/>
      <x:c r="R60" s="176"/>
      <x:c r="S60" s="176"/>
      <x:c r="T60" s="176"/>
    </x:row>
    <x:row r="61">
      <x:c r="A61" s="176"/>
      <x:c r="B61" s="176"/>
      <x:c r="C61" s="176"/>
      <x:c r="D61" s="176"/>
      <x:c r="E61" s="176"/>
      <x:c r="F61" s="176"/>
      <x:c r="G61" s="176"/>
      <x:c r="H61" s="176"/>
      <x:c r="I61" s="176"/>
      <x:c r="J61" s="176"/>
      <x:c r="K61" s="176"/>
      <x:c r="L61" s="176"/>
      <x:c r="M61" s="176"/>
      <x:c r="N61" s="176"/>
      <x:c r="O61" s="176"/>
      <x:c r="P61" s="176"/>
      <x:c r="Q61" s="176"/>
      <x:c r="R61" s="176"/>
      <x:c r="S61" s="176"/>
      <x:c r="T61" s="176"/>
    </x:row>
    <x:row r="62">
      <x:c r="A62" s="176"/>
      <x:c r="B62" s="176"/>
      <x:c r="C62" s="176"/>
      <x:c r="D62" s="176"/>
      <x:c r="E62" s="176"/>
      <x:c r="F62" s="176"/>
      <x:c r="G62" s="176"/>
      <x:c r="H62" s="176"/>
      <x:c r="I62" s="176"/>
      <x:c r="J62" s="176"/>
      <x:c r="K62" s="176"/>
      <x:c r="L62" s="176"/>
      <x:c r="M62" s="176"/>
      <x:c r="N62" s="176"/>
      <x:c r="O62" s="176"/>
      <x:c r="P62" s="176"/>
      <x:c r="Q62" s="176"/>
      <x:c r="R62" s="176"/>
      <x:c r="S62" s="176"/>
      <x:c r="T62" s="176"/>
    </x:row>
    <x:row r="63">
      <x:c r="A63" s="176"/>
      <x:c r="B63" s="176"/>
      <x:c r="C63" s="176"/>
      <x:c r="D63" s="176"/>
      <x:c r="E63" s="176"/>
      <x:c r="F63" s="176"/>
      <x:c r="G63" s="176"/>
      <x:c r="H63" s="176"/>
      <x:c r="I63" s="176"/>
      <x:c r="J63" s="176"/>
      <x:c r="K63" s="176"/>
      <x:c r="L63" s="176"/>
      <x:c r="M63" s="176"/>
      <x:c r="N63" s="176"/>
      <x:c r="O63" s="176"/>
      <x:c r="P63" s="176"/>
      <x:c r="Q63" s="176"/>
      <x:c r="R63" s="176"/>
      <x:c r="S63" s="176"/>
      <x:c r="T63" s="176"/>
    </x:row>
    <x:row r="64">
      <x:c r="A64" s="176"/>
      <x:c r="B64" s="176"/>
      <x:c r="C64" s="176"/>
      <x:c r="D64" s="176"/>
      <x:c r="E64" s="176"/>
      <x:c r="F64" s="176"/>
      <x:c r="G64" s="176"/>
      <x:c r="H64" s="176"/>
      <x:c r="I64" s="176"/>
      <x:c r="J64" s="176"/>
      <x:c r="K64" s="176"/>
      <x:c r="L64" s="176"/>
      <x:c r="M64" s="176"/>
      <x:c r="N64" s="176"/>
      <x:c r="O64" s="176"/>
      <x:c r="P64" s="176"/>
      <x:c r="Q64" s="176"/>
      <x:c r="R64" s="176"/>
      <x:c r="S64" s="176"/>
      <x:c r="T64" s="176"/>
    </x:row>
    <x:row r="65">
      <x:c r="A65" s="176"/>
      <x:c r="B65" s="176"/>
      <x:c r="C65" s="176"/>
      <x:c r="D65" s="176"/>
      <x:c r="E65" s="176"/>
      <x:c r="F65" s="176"/>
      <x:c r="G65" s="176"/>
      <x:c r="H65" s="176"/>
      <x:c r="I65" s="176"/>
      <x:c r="J65" s="176"/>
      <x:c r="K65" s="176"/>
      <x:c r="L65" s="176"/>
      <x:c r="M65" s="176"/>
      <x:c r="N65" s="176"/>
      <x:c r="O65" s="176"/>
      <x:c r="P65" s="176"/>
      <x:c r="Q65" s="176"/>
      <x:c r="R65" s="176"/>
      <x:c r="S65" s="176"/>
      <x:c r="T65" s="176"/>
    </x:row>
    <x:row r="66">
      <x:c r="A66" s="176"/>
      <x:c r="B66" s="176"/>
      <x:c r="C66" s="176"/>
      <x:c r="D66" s="176"/>
      <x:c r="E66" s="176"/>
      <x:c r="F66" s="176"/>
      <x:c r="G66" s="176"/>
      <x:c r="H66" s="176"/>
      <x:c r="I66" s="176"/>
      <x:c r="J66" s="176"/>
      <x:c r="K66" s="176"/>
      <x:c r="L66" s="176"/>
      <x:c r="M66" s="176"/>
      <x:c r="N66" s="176"/>
      <x:c r="O66" s="176"/>
      <x:c r="P66" s="176"/>
      <x:c r="Q66" s="176"/>
      <x:c r="R66" s="176"/>
      <x:c r="S66" s="176"/>
      <x:c r="T66" s="176"/>
    </x:row>
    <x:row r="67">
      <x:c r="A67" s="176"/>
      <x:c r="B67" s="176"/>
      <x:c r="C67" s="176"/>
      <x:c r="D67" s="176"/>
      <x:c r="E67" s="176"/>
      <x:c r="F67" s="176"/>
      <x:c r="G67" s="176"/>
      <x:c r="H67" s="176"/>
      <x:c r="I67" s="176"/>
      <x:c r="J67" s="176"/>
      <x:c r="K67" s="176"/>
      <x:c r="L67" s="176"/>
      <x:c r="M67" s="176"/>
      <x:c r="N67" s="176"/>
      <x:c r="O67" s="176"/>
      <x:c r="P67" s="176"/>
      <x:c r="Q67" s="176"/>
      <x:c r="R67" s="176"/>
      <x:c r="S67" s="176"/>
      <x:c r="T67" s="176"/>
    </x:row>
    <x:row r="68">
      <x:c r="A68" s="176"/>
      <x:c r="B68" s="176"/>
      <x:c r="C68" s="176"/>
      <x:c r="D68" s="176"/>
      <x:c r="E68" s="176"/>
      <x:c r="F68" s="176"/>
      <x:c r="G68" s="176"/>
      <x:c r="H68" s="176"/>
      <x:c r="I68" s="176"/>
      <x:c r="J68" s="176"/>
      <x:c r="K68" s="176"/>
      <x:c r="L68" s="176"/>
      <x:c r="M68" s="176"/>
      <x:c r="N68" s="176"/>
      <x:c r="O68" s="176"/>
      <x:c r="P68" s="176"/>
      <x:c r="Q68" s="176"/>
      <x:c r="R68" s="176"/>
      <x:c r="S68" s="176"/>
      <x:c r="T68" s="176"/>
    </x:row>
    <x:row r="69">
      <x:c r="A69" s="176"/>
      <x:c r="B69" s="176"/>
      <x:c r="C69" s="176"/>
      <x:c r="D69" s="176"/>
      <x:c r="E69" s="176"/>
      <x:c r="F69" s="176"/>
      <x:c r="G69" s="176"/>
      <x:c r="H69" s="176"/>
      <x:c r="I69" s="176"/>
      <x:c r="J69" s="176"/>
      <x:c r="K69" s="176"/>
      <x:c r="L69" s="176"/>
      <x:c r="M69" s="176"/>
      <x:c r="N69" s="176"/>
      <x:c r="O69" s="176"/>
      <x:c r="P69" s="176"/>
      <x:c r="Q69" s="176"/>
      <x:c r="R69" s="176"/>
      <x:c r="S69" s="176"/>
      <x:c r="T69" s="176"/>
    </x:row>
    <x:row r="70">
      <x:c r="A70" s="176"/>
      <x:c r="B70" s="176"/>
      <x:c r="C70" s="176"/>
      <x:c r="D70" s="176"/>
      <x:c r="E70" s="176"/>
      <x:c r="F70" s="176"/>
      <x:c r="G70" s="176"/>
      <x:c r="H70" s="176"/>
      <x:c r="I70" s="176"/>
      <x:c r="J70" s="176"/>
      <x:c r="K70" s="176"/>
      <x:c r="L70" s="176"/>
      <x:c r="M70" s="176"/>
      <x:c r="N70" s="176"/>
      <x:c r="O70" s="176"/>
      <x:c r="P70" s="176"/>
      <x:c r="Q70" s="176"/>
      <x:c r="R70" s="176"/>
      <x:c r="S70" s="176"/>
      <x:c r="T70" s="176"/>
    </x:row>
    <x:row r="71">
      <x:c r="A71" s="176"/>
      <x:c r="B71" s="176"/>
      <x:c r="C71" s="176"/>
      <x:c r="D71" s="176"/>
      <x:c r="E71" s="176"/>
      <x:c r="F71" s="176"/>
      <x:c r="G71" s="176"/>
      <x:c r="H71" s="176"/>
      <x:c r="I71" s="176"/>
      <x:c r="J71" s="176"/>
      <x:c r="K71" s="176"/>
      <x:c r="L71" s="176"/>
      <x:c r="M71" s="176"/>
      <x:c r="N71" s="176"/>
      <x:c r="O71" s="176"/>
      <x:c r="P71" s="176"/>
      <x:c r="Q71" s="176"/>
      <x:c r="R71" s="176"/>
      <x:c r="S71" s="176"/>
      <x:c r="T71" s="176"/>
    </x:row>
    <x:row r="72">
      <x:c r="A72" s="176"/>
      <x:c r="B72" s="176"/>
      <x:c r="C72" s="176"/>
      <x:c r="D72" s="176"/>
      <x:c r="E72" s="176"/>
      <x:c r="F72" s="176"/>
      <x:c r="G72" s="176"/>
      <x:c r="H72" s="176"/>
      <x:c r="I72" s="176"/>
      <x:c r="J72" s="176"/>
      <x:c r="K72" s="176"/>
      <x:c r="L72" s="176"/>
      <x:c r="M72" s="176"/>
      <x:c r="N72" s="176"/>
      <x:c r="O72" s="176"/>
      <x:c r="P72" s="176"/>
      <x:c r="Q72" s="176"/>
      <x:c r="R72" s="176"/>
      <x:c r="S72" s="176"/>
      <x:c r="T72" s="176"/>
    </x:row>
    <x:row r="73">
      <x:c r="A73" s="176"/>
      <x:c r="B73" s="176"/>
      <x:c r="C73" s="176"/>
      <x:c r="D73" s="176"/>
      <x:c r="E73" s="176"/>
      <x:c r="F73" s="176"/>
      <x:c r="G73" s="176"/>
      <x:c r="H73" s="176"/>
      <x:c r="I73" s="176"/>
      <x:c r="J73" s="176"/>
      <x:c r="K73" s="176"/>
      <x:c r="L73" s="176"/>
      <x:c r="M73" s="176"/>
      <x:c r="N73" s="176"/>
      <x:c r="O73" s="176"/>
      <x:c r="P73" s="176"/>
      <x:c r="Q73" s="176"/>
      <x:c r="R73" s="176"/>
      <x:c r="S73" s="176"/>
      <x:c r="T73" s="176"/>
    </x:row>
    <x:row r="74">
      <x:c r="A74" s="176"/>
      <x:c r="B74" s="176"/>
      <x:c r="C74" s="176"/>
      <x:c r="D74" s="176"/>
      <x:c r="E74" s="176"/>
      <x:c r="F74" s="176"/>
      <x:c r="G74" s="176"/>
      <x:c r="H74" s="176"/>
      <x:c r="I74" s="176"/>
      <x:c r="J74" s="176"/>
      <x:c r="K74" s="176"/>
      <x:c r="L74" s="176"/>
      <x:c r="M74" s="176"/>
      <x:c r="N74" s="176"/>
      <x:c r="O74" s="176"/>
      <x:c r="P74" s="176"/>
      <x:c r="Q74" s="176"/>
      <x:c r="R74" s="176"/>
      <x:c r="S74" s="176"/>
      <x:c r="T74" s="176"/>
    </x:row>
    <x:row r="75">
      <x:c r="A75" s="176"/>
      <x:c r="B75" s="176"/>
      <x:c r="C75" s="176"/>
      <x:c r="D75" s="176"/>
      <x:c r="E75" s="176"/>
      <x:c r="F75" s="176"/>
      <x:c r="G75" s="176"/>
      <x:c r="H75" s="176"/>
      <x:c r="I75" s="176"/>
      <x:c r="J75" s="176"/>
      <x:c r="K75" s="176"/>
      <x:c r="L75" s="176"/>
      <x:c r="M75" s="176"/>
      <x:c r="N75" s="176"/>
      <x:c r="O75" s="176"/>
      <x:c r="P75" s="176"/>
      <x:c r="Q75" s="176"/>
      <x:c r="R75" s="176"/>
      <x:c r="S75" s="176"/>
      <x:c r="T75" s="176"/>
    </x:row>
    <x:row r="76">
      <x:c r="A76" s="176"/>
      <x:c r="B76" s="176"/>
      <x:c r="C76" s="176"/>
      <x:c r="D76" s="176"/>
      <x:c r="E76" s="176"/>
      <x:c r="F76" s="176"/>
      <x:c r="G76" s="176"/>
      <x:c r="H76" s="176"/>
      <x:c r="I76" s="176"/>
      <x:c r="J76" s="176"/>
      <x:c r="K76" s="176"/>
      <x:c r="L76" s="176"/>
      <x:c r="M76" s="176"/>
      <x:c r="N76" s="176"/>
      <x:c r="O76" s="176"/>
      <x:c r="P76" s="176"/>
      <x:c r="Q76" s="176"/>
      <x:c r="R76" s="176"/>
      <x:c r="S76" s="176"/>
      <x:c r="T76" s="176"/>
    </x:row>
    <x:row r="77">
      <x:c r="A77" s="176"/>
      <x:c r="B77" s="176"/>
      <x:c r="C77" s="176"/>
      <x:c r="D77" s="176"/>
      <x:c r="E77" s="176"/>
      <x:c r="F77" s="176"/>
      <x:c r="G77" s="176"/>
      <x:c r="H77" s="176"/>
      <x:c r="I77" s="176"/>
      <x:c r="J77" s="176"/>
      <x:c r="K77" s="176"/>
      <x:c r="L77" s="176"/>
      <x:c r="M77" s="176"/>
      <x:c r="N77" s="176"/>
      <x:c r="O77" s="176"/>
      <x:c r="P77" s="176"/>
      <x:c r="Q77" s="176"/>
      <x:c r="R77" s="176"/>
      <x:c r="S77" s="176"/>
      <x:c r="T77" s="176"/>
    </x:row>
    <x:row r="78">
      <x:c r="A78" s="176"/>
      <x:c r="B78" s="176"/>
      <x:c r="C78" s="176"/>
      <x:c r="D78" s="176"/>
      <x:c r="E78" s="176"/>
      <x:c r="F78" s="176"/>
      <x:c r="G78" s="176"/>
      <x:c r="H78" s="176"/>
      <x:c r="I78" s="176"/>
      <x:c r="J78" s="176"/>
      <x:c r="K78" s="176"/>
      <x:c r="L78" s="176"/>
      <x:c r="M78" s="176"/>
      <x:c r="N78" s="176"/>
      <x:c r="O78" s="176"/>
      <x:c r="P78" s="176"/>
      <x:c r="Q78" s="176"/>
      <x:c r="R78" s="176"/>
      <x:c r="S78" s="176"/>
      <x:c r="T78" s="176"/>
    </x:row>
    <x:row r="79">
      <x:c r="A79" s="176"/>
      <x:c r="B79" s="176"/>
      <x:c r="C79" s="176"/>
      <x:c r="D79" s="176"/>
      <x:c r="E79" s="176"/>
      <x:c r="F79" s="176"/>
      <x:c r="G79" s="176"/>
      <x:c r="H79" s="176"/>
      <x:c r="I79" s="176"/>
      <x:c r="J79" s="176"/>
      <x:c r="K79" s="176"/>
      <x:c r="L79" s="176"/>
      <x:c r="M79" s="176"/>
      <x:c r="N79" s="176"/>
      <x:c r="O79" s="176"/>
      <x:c r="P79" s="176"/>
      <x:c r="Q79" s="176"/>
      <x:c r="R79" s="176"/>
      <x:c r="S79" s="176"/>
      <x:c r="T79" s="176"/>
    </x:row>
    <x:row r="80">
      <x:c r="A80" s="176"/>
      <x:c r="B80" s="176"/>
      <x:c r="C80" s="176"/>
      <x:c r="D80" s="176"/>
      <x:c r="E80" s="176"/>
      <x:c r="F80" s="176"/>
      <x:c r="G80" s="176"/>
      <x:c r="H80" s="176"/>
      <x:c r="I80" s="176"/>
      <x:c r="J80" s="176"/>
      <x:c r="K80" s="176"/>
      <x:c r="L80" s="176"/>
      <x:c r="M80" s="176"/>
      <x:c r="N80" s="176"/>
      <x:c r="O80" s="176"/>
      <x:c r="P80" s="176"/>
      <x:c r="Q80" s="176"/>
      <x:c r="R80" s="176"/>
      <x:c r="S80" s="176"/>
      <x:c r="T80" s="176"/>
    </x:row>
  </x:sheetData>
  <x:mergeCells>
    <x:mergeCell ref="A1:B1"/>
    <x:mergeCell ref="C1:H1"/>
    <x:mergeCell ref="Q1:T1"/>
    <x:mergeCell ref="A2:B3"/>
    <x:mergeCell ref="C2:D3"/>
    <x:mergeCell ref="E2:G3"/>
    <x:mergeCell ref="H2:J3"/>
    <x:mergeCell ref="K2:L3"/>
    <x:mergeCell ref="M2:O3"/>
    <x:mergeCell ref="P2:Q3"/>
    <x:mergeCell ref="R2:T3"/>
    <x:mergeCell ref="A5:P5"/>
    <x:mergeCell ref="A6:P8"/>
    <x:mergeCell ref="Q5:T8"/>
    <x:mergeCell ref="A9:P10"/>
    <x:mergeCell ref="Q9:T10"/>
    <x:mergeCell ref="A12:T12"/>
  </x:mergeCells>
  <x:conditionalFormatting sqref="G14:G60">
    <x:cfRule type="containsText" dxfId="0" priority="1" operator="containsText" text="Draft"/>
  </x:conditionalFormatting>
  <x:dataValidations count="5">
    <x:dataValidation type="list" sqref="B14:B60">
      <x:formula1>'EMPLOYEES'!$A$14:$A$21</x:formula1>
    </x:dataValidation>
    <x:dataValidation type="list" sqref="C14:C60">
      <x:formula1>'SETUP'!$O$15:$O$22</x:formula1>
    </x:dataValidation>
    <x:dataValidation type="list" sqref="F14:F60">
      <x:formula1>'SETUP'!$P$15:$P$16</x:formula1>
    </x:dataValidation>
    <x:dataValidation type="list" sqref="G14:G60">
      <x:formula1>'SETUP'!$N$15:$N$19</x:formula1>
    </x:dataValidation>
    <x:dataValidation type="list" sqref="I14:I60">
      <x:formula1>'SETUP'!$Q$15:$Q$18</x:formula1>
    </x:dataValidation>
  </x:dataValidations>
  <x:pageMargins left="0.7" right="0.7" top="0.75" bottom="0.75" header="0.3" footer="0.3"/>
</x:worksheet>
</file>

<file path=xl/worksheets/sheet6.xml><?xml version="1.0" encoding="utf-8"?>
<x:worksheet xmlns:x="http://schemas.openxmlformats.org/spreadsheetml/2006/main">
  <x:sheetViews>
    <x:sheetView rightToLeft="1" showGridLines="0" workbookViewId="0"/>
  </x:sheetViews>
  <x:sheetFormatPr defaultRowHeight="15"/>
  <x:cols>
    <x:col min="1" max="1" width="13" hidden="0" customWidth="1"/>
    <x:col min="2" max="2" width="13"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4" hidden="0" customWidth="1"/>
    <x:col min="10" max="10" width="14" hidden="0" customWidth="1"/>
    <x:col min="11" max="11" width="14" hidden="0" customWidth="1"/>
    <x:col min="12" max="12" width="14"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s>
  <x:sheetData>
    <x:row r="1" ht="21" customHeight="1">
      <x:c r="A1" s="8" t="str">
        <x:v>LSTBooks</x:v>
      </x:c>
      <x:c r="B1" s="8" t="str">
        <x:v>LSTBooks</x:v>
      </x:c>
      <x:c r="C1" s="10" t="str">
        <x:v>القوى العاملة  /  إعداد الرواتب</x:v>
      </x:c>
      <x:c r="D1" s="10" t="str">
        <x:v>القوى العاملة  /  إعداد الرواتب</x:v>
      </x:c>
      <x:c r="E1" s="10" t="str">
        <x:v>القوى العاملة  /  إعداد الرواتب</x:v>
      </x:c>
      <x:c r="F1" s="10" t="str">
        <x:v>القوى العاملة  /  إعداد الرواتب</x:v>
      </x:c>
      <x:c r="G1" s="10" t="str">
        <x:v>القوى العاملة  /  إعداد الرواتب</x:v>
      </x:c>
      <x:c r="H1" s="10" t="str">
        <x:v>القوى العاملة  /  إعداد الرواتب</x:v>
      </x:c>
      <x:c r="I1" s="6"/>
      <x:c r="J1" s="6"/>
      <x:c r="K1" s="6"/>
      <x:c r="L1" s="6"/>
      <x:c r="M1" s="6"/>
      <x:c r="N1" s="6"/>
      <x:c r="O1" s="6"/>
      <x:c r="P1" s="6"/>
      <x:c r="Q1" s="11" t="str">
        <x:v>LSTB-PRODUCT-017  •  v1.0.0  •  AR</x:v>
      </x:c>
      <x:c r="R1" s="11" t="str">
        <x:v>LSTB-PRODUCT-017  •  v1.0.0  •  AR</x:v>
      </x:c>
      <x:c r="S1" s="11" t="str">
        <x:v>LSTB-PRODUCT-017  •  v1.0.0  •  AR</x:v>
      </x:c>
      <x:c r="T1" s="11" t="str">
        <x:v>LSTB-PRODUCT-017  •  v1.0.0  •  AR</x:v>
      </x:c>
    </x:row>
    <x:row r="2" ht="29" customHeight="1">
      <x:c r="A2" s="12" t="str">
        <x:v>⌂  الرئيسية</x:v>
      </x:c>
      <x:c r="B2" s="12" t="str">
        <x:v>⌂  الرئيسية</x:v>
      </x:c>
      <x:c r="C2" s="12" t="str">
        <x:v>⚙  الإعداد</x:v>
      </x:c>
      <x:c r="D2" s="12" t="str">
        <x:v>⚙  الإعداد</x:v>
      </x:c>
      <x:c r="E2" s="12" t="str">
        <x:v>●  الموظفون</x:v>
      </x:c>
      <x:c r="F2" s="12" t="str">
        <x:v>●  الموظفون</x:v>
      </x:c>
      <x:c r="G2" s="12" t="str">
        <x:v>●  الموظفون</x:v>
      </x:c>
      <x:c r="H2" s="12" t="str">
        <x:v>▤  مسير الرواتب</x:v>
      </x:c>
      <x:c r="I2" s="12" t="str">
        <x:v>▤  مسير الرواتب</x:v>
      </x:c>
      <x:c r="J2" s="12" t="str">
        <x:v>▤  مسير الرواتب</x:v>
      </x:c>
      <x:c r="K2" s="12" t="str">
        <x:v>＋  التعديلات</x:v>
      </x:c>
      <x:c r="L2" s="12" t="str">
        <x:v>＋  التعديلات</x:v>
      </x:c>
      <x:c r="M2" s="14" t="str">
        <x:v>▣  بيان الراتب</x:v>
      </x:c>
      <x:c r="N2" s="14" t="str">
        <x:v>▣  بيان الراتب</x:v>
      </x:c>
      <x:c r="O2" s="14" t="str">
        <x:v>▣  بيان الراتب</x:v>
      </x:c>
      <x:c r="P2" s="12" t="str">
        <x:v>▲  الاستثناءات</x:v>
      </x:c>
      <x:c r="Q2" s="12" t="str">
        <x:v>▲  الاستثناءات</x:v>
      </x:c>
      <x:c r="R2" s="12" t="str">
        <x:v>▥  لوحة المعلومات</x:v>
      </x:c>
      <x:c r="S2" s="12" t="str">
        <x:v>▥  لوحة المعلومات</x:v>
      </x:c>
      <x:c r="T2" s="12" t="str">
        <x:v>▥  لوحة المعلومات</x:v>
      </x:c>
    </x:row>
    <x:row r="3" ht="29" customHeight="1">
      <x:c r="A3" s="12" t="str">
        <x:v>⌂  الرئيسية</x:v>
      </x:c>
      <x:c r="B3" s="12" t="str">
        <x:v>⌂  الرئيسية</x:v>
      </x:c>
      <x:c r="C3" s="12" t="str">
        <x:v>⚙  الإعداد</x:v>
      </x:c>
      <x:c r="D3" s="12" t="str">
        <x:v>⚙  الإعداد</x:v>
      </x:c>
      <x:c r="E3" s="12" t="str">
        <x:v>●  الموظفون</x:v>
      </x:c>
      <x:c r="F3" s="12" t="str">
        <x:v>●  الموظفون</x:v>
      </x:c>
      <x:c r="G3" s="12" t="str">
        <x:v>●  الموظفون</x:v>
      </x:c>
      <x:c r="H3" s="12" t="str">
        <x:v>▤  مسير الرواتب</x:v>
      </x:c>
      <x:c r="I3" s="12" t="str">
        <x:v>▤  مسير الرواتب</x:v>
      </x:c>
      <x:c r="J3" s="12" t="str">
        <x:v>▤  مسير الرواتب</x:v>
      </x:c>
      <x:c r="K3" s="12" t="str">
        <x:v>＋  التعديلات</x:v>
      </x:c>
      <x:c r="L3" s="12" t="str">
        <x:v>＋  التعديلات</x:v>
      </x:c>
      <x:c r="M3" s="15" t="str">
        <x:v>▣  بيان الراتب</x:v>
      </x:c>
      <x:c r="N3" s="15" t="str">
        <x:v>▣  بيان الراتب</x:v>
      </x:c>
      <x:c r="O3" s="15" t="str">
        <x:v>▣  بيان الراتب</x:v>
      </x:c>
      <x:c r="P3" s="12" t="str">
        <x:v>▲  الاستثناءات</x:v>
      </x:c>
      <x:c r="Q3" s="12" t="str">
        <x:v>▲  الاستثناءات</x:v>
      </x:c>
      <x:c r="R3" s="12" t="str">
        <x:v>▥  لوحة المعلومات</x:v>
      </x:c>
      <x:c r="S3" s="12" t="str">
        <x:v>▥  لوحة المعلومات</x:v>
      </x:c>
      <x:c r="T3" s="12" t="str">
        <x:v>▥  لوحة المعلومات</x:v>
      </x:c>
    </x:row>
    <x:row r="4" ht="15" customHeight="1">
      <x:c r="A4" s="176"/>
      <x:c r="B4" s="176"/>
      <x:c r="C4" s="176"/>
      <x:c r="D4" s="176"/>
      <x:c r="E4" s="176"/>
      <x:c r="F4" s="176"/>
      <x:c r="G4" s="176"/>
      <x:c r="H4" s="176"/>
      <x:c r="I4" s="176"/>
      <x:c r="J4" s="176"/>
      <x:c r="K4" s="176"/>
      <x:c r="L4" s="176"/>
      <x:c r="M4" s="176"/>
      <x:c r="N4" s="176"/>
      <x:c r="O4" s="176"/>
      <x:c r="P4" s="176"/>
      <x:c r="Q4" s="176"/>
      <x:c r="R4" s="176"/>
      <x:c r="S4" s="176"/>
      <x:c r="T4" s="176"/>
    </x:row>
    <x:row r="5" ht="22" customHeight="1">
      <x:c r="A5" s="180" t="str">
        <x:v>مراجعة الموظف</x:v>
      </x:c>
      <x:c r="B5" s="19" t="str">
        <x:v>مراجعة الموظف</x:v>
      </x:c>
      <x:c r="C5" s="19" t="str">
        <x:v>مراجعة الموظف</x:v>
      </x:c>
      <x:c r="D5" s="19" t="str">
        <x:v>مراجعة الموظف</x:v>
      </x:c>
      <x:c r="E5" s="19" t="str">
        <x:v>مراجعة الموظف</x:v>
      </x:c>
      <x:c r="F5" s="19" t="str">
        <x:v>مراجعة الموظف</x:v>
      </x:c>
      <x:c r="G5" s="19" t="str">
        <x:v>مراجعة الموظف</x:v>
      </x:c>
      <x:c r="H5" s="19" t="str">
        <x:v>مراجعة الموظف</x:v>
      </x:c>
      <x:c r="I5" s="19" t="str">
        <x:v>مراجعة الموظف</x:v>
      </x:c>
      <x:c r="J5" s="19" t="str">
        <x:v>مراجعة الموظف</x:v>
      </x:c>
      <x:c r="K5" s="19" t="str">
        <x:v>مراجعة الموظف</x:v>
      </x:c>
      <x:c r="L5" s="19" t="str">
        <x:v>مراجعة الموظف</x:v>
      </x:c>
      <x:c r="M5" s="19" t="str">
        <x:v>مراجعة الموظف</x:v>
      </x:c>
      <x:c r="N5" s="19" t="str">
        <x:v>مراجعة الموظف</x:v>
      </x:c>
      <x:c r="O5" s="19" t="str">
        <x:v>مراجعة الموظف</x:v>
      </x:c>
      <x:c r="P5" s="19" t="str">
        <x:v>مراجعة الموظف</x:v>
      </x:c>
      <x:c r="Q5" s="28" t="str">
        <x:v>مراجعة موظف واحد</x:v>
      </x:c>
      <x:c r="R5" s="29" t="str">
        <x:v>مراجعة موظف واحد</x:v>
      </x:c>
      <x:c r="S5" s="29" t="str">
        <x:v>مراجعة موظف واحد</x:v>
      </x:c>
      <x:c r="T5" s="29" t="str">
        <x:v>مراجعة موظف واحد</x:v>
      </x:c>
    </x:row>
    <x:row r="6" ht="28" customHeight="1">
      <x:c r="A6" s="181" t="str">
        <x:v>بيان راتب الموظف</x:v>
      </x:c>
      <x:c r="B6" s="22" t="str">
        <x:v>بيان راتب الموظف</x:v>
      </x:c>
      <x:c r="C6" s="22" t="str">
        <x:v>بيان راتب الموظف</x:v>
      </x:c>
      <x:c r="D6" s="22" t="str">
        <x:v>بيان راتب الموظف</x:v>
      </x:c>
      <x:c r="E6" s="22" t="str">
        <x:v>بيان راتب الموظف</x:v>
      </x:c>
      <x:c r="F6" s="22" t="str">
        <x:v>بيان راتب الموظف</x:v>
      </x:c>
      <x:c r="G6" s="22" t="str">
        <x:v>بيان راتب الموظف</x:v>
      </x:c>
      <x:c r="H6" s="22" t="str">
        <x:v>بيان راتب الموظف</x:v>
      </x:c>
      <x:c r="I6" s="22" t="str">
        <x:v>بيان راتب الموظف</x:v>
      </x:c>
      <x:c r="J6" s="22" t="str">
        <x:v>بيان راتب الموظف</x:v>
      </x:c>
      <x:c r="K6" s="22" t="str">
        <x:v>بيان راتب الموظف</x:v>
      </x:c>
      <x:c r="L6" s="22" t="str">
        <x:v>بيان راتب الموظف</x:v>
      </x:c>
      <x:c r="M6" s="22" t="str">
        <x:v>بيان راتب الموظف</x:v>
      </x:c>
      <x:c r="N6" s="22" t="str">
        <x:v>بيان راتب الموظف</x:v>
      </x:c>
      <x:c r="O6" s="22" t="str">
        <x:v>بيان راتب الموظف</x:v>
      </x:c>
      <x:c r="P6" s="22" t="str">
        <x:v>بيان راتب الموظف</x:v>
      </x:c>
      <x:c r="Q6" s="28" t="str">
        <x:v>مراجعة موظف واحد</x:v>
      </x:c>
      <x:c r="R6" s="29" t="str">
        <x:v>مراجعة موظف واحد</x:v>
      </x:c>
      <x:c r="S6" s="29" t="str">
        <x:v>مراجعة موظف واحد</x:v>
      </x:c>
      <x:c r="T6" s="29" t="str">
        <x:v>مراجعة موظف واحد</x:v>
      </x:c>
    </x:row>
    <x:row r="7" ht="28" customHeight="1">
      <x:c r="A7" s="181" t="str">
        <x:v>بيان راتب الموظف</x:v>
      </x:c>
      <x:c r="B7" s="22" t="str">
        <x:v>بيان راتب الموظف</x:v>
      </x:c>
      <x:c r="C7" s="22" t="str">
        <x:v>بيان راتب الموظف</x:v>
      </x:c>
      <x:c r="D7" s="22" t="str">
        <x:v>بيان راتب الموظف</x:v>
      </x:c>
      <x:c r="E7" s="22" t="str">
        <x:v>بيان راتب الموظف</x:v>
      </x:c>
      <x:c r="F7" s="22" t="str">
        <x:v>بيان راتب الموظف</x:v>
      </x:c>
      <x:c r="G7" s="22" t="str">
        <x:v>بيان راتب الموظف</x:v>
      </x:c>
      <x:c r="H7" s="22" t="str">
        <x:v>بيان راتب الموظف</x:v>
      </x:c>
      <x:c r="I7" s="22" t="str">
        <x:v>بيان راتب الموظف</x:v>
      </x:c>
      <x:c r="J7" s="22" t="str">
        <x:v>بيان راتب الموظف</x:v>
      </x:c>
      <x:c r="K7" s="22" t="str">
        <x:v>بيان راتب الموظف</x:v>
      </x:c>
      <x:c r="L7" s="22" t="str">
        <x:v>بيان راتب الموظف</x:v>
      </x:c>
      <x:c r="M7" s="22" t="str">
        <x:v>بيان راتب الموظف</x:v>
      </x:c>
      <x:c r="N7" s="22" t="str">
        <x:v>بيان راتب الموظف</x:v>
      </x:c>
      <x:c r="O7" s="22" t="str">
        <x:v>بيان راتب الموظف</x:v>
      </x:c>
      <x:c r="P7" s="22" t="str">
        <x:v>بيان راتب الموظف</x:v>
      </x:c>
      <x:c r="Q7" s="28" t="str">
        <x:v>مراجعة موظف واحد</x:v>
      </x:c>
      <x:c r="R7" s="29" t="str">
        <x:v>مراجعة موظف واحد</x:v>
      </x:c>
      <x:c r="S7" s="29" t="str">
        <x:v>مراجعة موظف واحد</x:v>
      </x:c>
      <x:c r="T7" s="29" t="str">
        <x:v>مراجعة موظف واحد</x:v>
      </x:c>
    </x:row>
    <x:row r="8" ht="28" customHeight="1">
      <x:c r="A8" s="181" t="str">
        <x:v>بيان راتب الموظف</x:v>
      </x:c>
      <x:c r="B8" s="22" t="str">
        <x:v>بيان راتب الموظف</x:v>
      </x:c>
      <x:c r="C8" s="22" t="str">
        <x:v>بيان راتب الموظف</x:v>
      </x:c>
      <x:c r="D8" s="22" t="str">
        <x:v>بيان راتب الموظف</x:v>
      </x:c>
      <x:c r="E8" s="22" t="str">
        <x:v>بيان راتب الموظف</x:v>
      </x:c>
      <x:c r="F8" s="22" t="str">
        <x:v>بيان راتب الموظف</x:v>
      </x:c>
      <x:c r="G8" s="22" t="str">
        <x:v>بيان راتب الموظف</x:v>
      </x:c>
      <x:c r="H8" s="22" t="str">
        <x:v>بيان راتب الموظف</x:v>
      </x:c>
      <x:c r="I8" s="22" t="str">
        <x:v>بيان راتب الموظف</x:v>
      </x:c>
      <x:c r="J8" s="22" t="str">
        <x:v>بيان راتب الموظف</x:v>
      </x:c>
      <x:c r="K8" s="22" t="str">
        <x:v>بيان راتب الموظف</x:v>
      </x:c>
      <x:c r="L8" s="22" t="str">
        <x:v>بيان راتب الموظف</x:v>
      </x:c>
      <x:c r="M8" s="22" t="str">
        <x:v>بيان راتب الموظف</x:v>
      </x:c>
      <x:c r="N8" s="22" t="str">
        <x:v>بيان راتب الموظف</x:v>
      </x:c>
      <x:c r="O8" s="22" t="str">
        <x:v>بيان راتب الموظف</x:v>
      </x:c>
      <x:c r="P8" s="22" t="str">
        <x:v>بيان راتب الموظف</x:v>
      </x:c>
      <x:c r="Q8" s="28" t="str">
        <x:v>مراجعة موظف واحد</x:v>
      </x:c>
      <x:c r="R8" s="29" t="str">
        <x:v>مراجعة موظف واحد</x:v>
      </x:c>
      <x:c r="S8" s="29" t="str">
        <x:v>مراجعة موظف واحد</x:v>
      </x:c>
      <x:c r="T8" s="29" t="str">
        <x:v>مراجعة موظف واحد</x:v>
      </x:c>
    </x:row>
    <x:row r="9" ht="22" customHeight="1">
      <x:c r="A9" s="33" t="str">
        <x:v>اختر موظفًا واحدًا لمراجعة حساب الأجر المُعد وجاهزية الدفع.</x:v>
      </x:c>
      <x:c r="B9" s="33" t="str">
        <x:v>اختر موظفًا واحدًا لمراجعة حساب الأجر المُعد وجاهزية الدفع.</x:v>
      </x:c>
      <x:c r="C9" s="33" t="str">
        <x:v>اختر موظفًا واحدًا لمراجعة حساب الأجر المُعد وجاهزية الدفع.</x:v>
      </x:c>
      <x:c r="D9" s="33" t="str">
        <x:v>اختر موظفًا واحدًا لمراجعة حساب الأجر المُعد وجاهزية الدفع.</x:v>
      </x:c>
      <x:c r="E9" s="33" t="str">
        <x:v>اختر موظفًا واحدًا لمراجعة حساب الأجر المُعد وجاهزية الدفع.</x:v>
      </x:c>
      <x:c r="F9" s="33" t="str">
        <x:v>اختر موظفًا واحدًا لمراجعة حساب الأجر المُعد وجاهزية الدفع.</x:v>
      </x:c>
      <x:c r="G9" s="33" t="str">
        <x:v>اختر موظفًا واحدًا لمراجعة حساب الأجر المُعد وجاهزية الدفع.</x:v>
      </x:c>
      <x:c r="H9" s="33" t="str">
        <x:v>اختر موظفًا واحدًا لمراجعة حساب الأجر المُعد وجاهزية الدفع.</x:v>
      </x:c>
      <x:c r="I9" s="33" t="str">
        <x:v>اختر موظفًا واحدًا لمراجعة حساب الأجر المُعد وجاهزية الدفع.</x:v>
      </x:c>
      <x:c r="J9" s="33" t="str">
        <x:v>اختر موظفًا واحدًا لمراجعة حساب الأجر المُعد وجاهزية الدفع.</x:v>
      </x:c>
      <x:c r="K9" s="33" t="str">
        <x:v>اختر موظفًا واحدًا لمراجعة حساب الأجر المُعد وجاهزية الدفع.</x:v>
      </x:c>
      <x:c r="L9" s="33" t="str">
        <x:v>اختر موظفًا واحدًا لمراجعة حساب الأجر المُعد وجاهزية الدفع.</x:v>
      </x:c>
      <x:c r="M9" s="33" t="str">
        <x:v>اختر موظفًا واحدًا لمراجعة حساب الأجر المُعد وجاهزية الدفع.</x:v>
      </x:c>
      <x:c r="N9" s="33" t="str">
        <x:v>اختر موظفًا واحدًا لمراجعة حساب الأجر المُعد وجاهزية الدفع.</x:v>
      </x:c>
      <x:c r="O9" s="33" t="str">
        <x:v>اختر موظفًا واحدًا لمراجعة حساب الأجر المُعد وجاهزية الدفع.</x:v>
      </x:c>
      <x:c r="P9" s="33" t="str">
        <x:v>اختر موظفًا واحدًا لمراجعة حساب الأجر المُعد وجاهزية الدفع.</x:v>
      </x:c>
      <x:c r="Q9" s="37" t="str">
        <x:v>Excel 2021 لسطح المكتب  •  XLSX بلا وحدات ماكرو
مدفوع بالمعادلات  •  بيانات نموذجية افتراضية</x:v>
      </x:c>
      <x:c r="R9" s="37" t="str">
        <x:v>Excel 2021 لسطح المكتب  •  XLSX بلا وحدات ماكرو
مدفوع بالمعادلات  •  بيانات نموذجية افتراضية</x:v>
      </x:c>
      <x:c r="S9" s="37" t="str">
        <x:v>Excel 2021 لسطح المكتب  •  XLSX بلا وحدات ماكرو
مدفوع بالمعادلات  •  بيانات نموذجية افتراضية</x:v>
      </x:c>
      <x:c r="T9" s="37" t="str">
        <x:v>Excel 2021 لسطح المكتب  •  XLSX بلا وحدات ماكرو
مدفوع بالمعادلات  •  بيانات نموذجية افتراضية</x:v>
      </x:c>
    </x:row>
    <x:row r="10" ht="22" customHeight="1">
      <x:c r="A10" s="33" t="str">
        <x:v>اختر موظفًا واحدًا لمراجعة حساب الأجر المُعد وجاهزية الدفع.</x:v>
      </x:c>
      <x:c r="B10" s="33" t="str">
        <x:v>اختر موظفًا واحدًا لمراجعة حساب الأجر المُعد وجاهزية الدفع.</x:v>
      </x:c>
      <x:c r="C10" s="33" t="str">
        <x:v>اختر موظفًا واحدًا لمراجعة حساب الأجر المُعد وجاهزية الدفع.</x:v>
      </x:c>
      <x:c r="D10" s="33" t="str">
        <x:v>اختر موظفًا واحدًا لمراجعة حساب الأجر المُعد وجاهزية الدفع.</x:v>
      </x:c>
      <x:c r="E10" s="33" t="str">
        <x:v>اختر موظفًا واحدًا لمراجعة حساب الأجر المُعد وجاهزية الدفع.</x:v>
      </x:c>
      <x:c r="F10" s="33" t="str">
        <x:v>اختر موظفًا واحدًا لمراجعة حساب الأجر المُعد وجاهزية الدفع.</x:v>
      </x:c>
      <x:c r="G10" s="33" t="str">
        <x:v>اختر موظفًا واحدًا لمراجعة حساب الأجر المُعد وجاهزية الدفع.</x:v>
      </x:c>
      <x:c r="H10" s="33" t="str">
        <x:v>اختر موظفًا واحدًا لمراجعة حساب الأجر المُعد وجاهزية الدفع.</x:v>
      </x:c>
      <x:c r="I10" s="33" t="str">
        <x:v>اختر موظفًا واحدًا لمراجعة حساب الأجر المُعد وجاهزية الدفع.</x:v>
      </x:c>
      <x:c r="J10" s="33" t="str">
        <x:v>اختر موظفًا واحدًا لمراجعة حساب الأجر المُعد وجاهزية الدفع.</x:v>
      </x:c>
      <x:c r="K10" s="33" t="str">
        <x:v>اختر موظفًا واحدًا لمراجعة حساب الأجر المُعد وجاهزية الدفع.</x:v>
      </x:c>
      <x:c r="L10" s="33" t="str">
        <x:v>اختر موظفًا واحدًا لمراجعة حساب الأجر المُعد وجاهزية الدفع.</x:v>
      </x:c>
      <x:c r="M10" s="33" t="str">
        <x:v>اختر موظفًا واحدًا لمراجعة حساب الأجر المُعد وجاهزية الدفع.</x:v>
      </x:c>
      <x:c r="N10" s="33" t="str">
        <x:v>اختر موظفًا واحدًا لمراجعة حساب الأجر المُعد وجاهزية الدفع.</x:v>
      </x:c>
      <x:c r="O10" s="33" t="str">
        <x:v>اختر موظفًا واحدًا لمراجعة حساب الأجر المُعد وجاهزية الدفع.</x:v>
      </x:c>
      <x:c r="P10" s="33" t="str">
        <x:v>اختر موظفًا واحدًا لمراجعة حساب الأجر المُعد وجاهزية الدفع.</x:v>
      </x:c>
      <x:c r="Q10" s="37" t="str">
        <x:v>Excel 2021 لسطح المكتب  •  XLSX بلا وحدات ماكرو
مدفوع بالمعادلات  •  بيانات نموذجية افتراضية</x:v>
      </x:c>
      <x:c r="R10" s="37" t="str">
        <x:v>Excel 2021 لسطح المكتب  •  XLSX بلا وحدات ماكرو
مدفوع بالمعادلات  •  بيانات نموذجية افتراضية</x:v>
      </x:c>
      <x:c r="S10" s="37" t="str">
        <x:v>Excel 2021 لسطح المكتب  •  XLSX بلا وحدات ماكرو
مدفوع بالمعادلات  •  بيانات نموذجية افتراضية</x:v>
      </x:c>
      <x:c r="T10" s="37" t="str">
        <x:v>Excel 2021 لسطح المكتب  •  XLSX بلا وحدات ماكرو
مدفوع بالمعادلات  •  بيانات نموذجية افتراضية</x:v>
      </x:c>
    </x:row>
    <x:row r="11">
      <x:c r="A11" s="176"/>
      <x:c r="B11" s="176"/>
      <x:c r="C11" s="176"/>
      <x:c r="D11" s="176"/>
      <x:c r="E11" s="176"/>
      <x:c r="F11" s="176"/>
      <x:c r="G11" s="176"/>
      <x:c r="H11" s="176"/>
      <x:c r="I11" s="176"/>
      <x:c r="J11" s="176"/>
      <x:c r="K11" s="176"/>
      <x:c r="L11" s="176"/>
      <x:c r="M11" s="176"/>
      <x:c r="N11" s="176"/>
      <x:c r="O11" s="176"/>
      <x:c r="P11" s="176"/>
      <x:c r="Q11" s="176"/>
      <x:c r="R11" s="176"/>
      <x:c r="S11" s="176"/>
      <x:c r="T11" s="176"/>
    </x:row>
    <x:row r="12">
      <x:c r="A12" s="115" t="str">
        <x:v>معرف الموظف</x:v>
      </x:c>
      <x:c r="B12" s="115" t="str">
        <x:v>معرف الموظف</x:v>
      </x:c>
      <x:c r="C12" s="115" t="str">
        <x:v>معرف الموظف</x:v>
      </x:c>
      <x:c r="D12" s="119" t="str">
        <x:v>EMP-002</x:v>
      </x:c>
      <x:c r="E12" s="119" t="str">
        <x:v>EMP-002</x:v>
      </x:c>
      <x:c r="F12" s="119" t="str">
        <x:v>EMP-002</x:v>
      </x:c>
      <x:c r="G12" s="122" t="str">
        <x:f>IFERROR(INDEX('مسير الرواتب'!$B$19:$B$58,MATCH($D$12,'مسير الرواتب'!$A$19:$A$58,0)),"")</x:f>
        <x:v>Sara Malik</x:v>
      </x:c>
      <x:c r="H12" s="122" t="str"/>
      <x:c r="I12" s="122" t="str"/>
      <x:c r="J12" s="122" t="str"/>
      <x:c r="K12" s="122" t="str"/>
      <x:c r="L12" s="122" t="str"/>
      <x:c r="M12" s="122" t="str"/>
      <x:c r="N12" s="125" t="str">
        <x:f>IFERROR(INDEX('مسير الرواتب'!$C$19:$C$58,MATCH($D$12,'مسير الرواتب'!$A$19:$A$58,0)),"")&amp;"  •  "&amp;INDEX('مسير الرواتب'!$D$19:$D$58,MATCH($D$12,'مسير الرواتب'!$A$19:$A$58,0))</x:f>
        <x:v>المبيعات  •  شهري</x:v>
      </x:c>
      <x:c r="O12" s="125" t="str"/>
      <x:c r="P12" s="125" t="str"/>
      <x:c r="Q12" s="125" t="str"/>
      <x:c r="R12" s="125" t="str"/>
      <x:c r="S12" s="125" t="str"/>
      <x:c r="T12" s="125" t="str"/>
    </x:row>
    <x:row r="13">
      <x:c r="A13" s="115" t="str">
        <x:v>معرف الموظف</x:v>
      </x:c>
      <x:c r="B13" s="115" t="str">
        <x:v>معرف الموظف</x:v>
      </x:c>
      <x:c r="C13" s="115" t="str">
        <x:v>معرف الموظف</x:v>
      </x:c>
      <x:c r="D13" s="119" t="str">
        <x:v>EMP-002</x:v>
      </x:c>
      <x:c r="E13" s="119" t="str">
        <x:v>EMP-002</x:v>
      </x:c>
      <x:c r="F13" s="119" t="str">
        <x:v>EMP-002</x:v>
      </x:c>
      <x:c r="G13" s="122" t="str"/>
      <x:c r="H13" s="122" t="str"/>
      <x:c r="I13" s="122" t="str"/>
      <x:c r="J13" s="122" t="str"/>
      <x:c r="K13" s="122" t="str"/>
      <x:c r="L13" s="122" t="str"/>
      <x:c r="M13" s="122" t="str"/>
      <x:c r="N13" s="125" t="str"/>
      <x:c r="O13" s="125" t="str"/>
      <x:c r="P13" s="125" t="str"/>
      <x:c r="Q13" s="125" t="str"/>
      <x:c r="R13" s="125" t="str"/>
      <x:c r="S13" s="125" t="str"/>
      <x:c r="T13" s="125" t="str"/>
    </x:row>
    <x:row r="14">
      <x:c r="A14" s="176"/>
      <x:c r="B14" s="176"/>
      <x:c r="C14" s="176"/>
      <x:c r="D14" s="176"/>
      <x:c r="E14" s="176"/>
      <x:c r="F14" s="176"/>
      <x:c r="G14" s="176"/>
      <x:c r="H14" s="176"/>
      <x:c r="I14" s="176"/>
      <x:c r="J14" s="176"/>
      <x:c r="K14" s="176"/>
      <x:c r="L14" s="176"/>
      <x:c r="M14" s="176"/>
      <x:c r="N14" s="176"/>
      <x:c r="O14" s="176"/>
      <x:c r="P14" s="176"/>
      <x:c r="Q14" s="176"/>
      <x:c r="R14" s="176"/>
      <x:c r="S14" s="176"/>
      <x:c r="T14" s="176"/>
    </x:row>
    <x:row r="15">
      <x:c r="A15" s="95" t="str">
        <x:v>إجمالي الأجر</x:v>
      </x:c>
      <x:c r="B15" s="95" t="str">
        <x:v>إجمالي الأجر</x:v>
      </x:c>
      <x:c r="C15" s="95" t="str">
        <x:v>إجمالي الأجر</x:v>
      </x:c>
      <x:c r="D15" s="95" t="str">
        <x:v>إجمالي الأجر</x:v>
      </x:c>
      <x:c r="E15" s="99" t="str">
        <x:v>الاستقطاعات</x:v>
      </x:c>
      <x:c r="F15" s="99" t="str">
        <x:v>الاستقطاعات</x:v>
      </x:c>
      <x:c r="G15" s="99" t="str">
        <x:v>الاستقطاعات</x:v>
      </x:c>
      <x:c r="H15" s="99" t="str">
        <x:v>الاستقطاعات</x:v>
      </x:c>
      <x:c r="I15" s="73" t="str">
        <x:v>صافي الأجر</x:v>
      </x:c>
      <x:c r="J15" s="73" t="str">
        <x:v>صافي الأجر</x:v>
      </x:c>
      <x:c r="K15" s="73" t="str">
        <x:v>صافي الأجر</x:v>
      </x:c>
      <x:c r="L15" s="73" t="str">
        <x:v>صافي الأجر</x:v>
      </x:c>
      <x:c r="M15" s="102" t="str">
        <x:v>الاعتماد</x:v>
      </x:c>
      <x:c r="N15" s="102" t="str">
        <x:v>الاعتماد</x:v>
      </x:c>
      <x:c r="O15" s="102" t="str">
        <x:v>الاعتماد</x:v>
      </x:c>
      <x:c r="P15" s="102" t="str">
        <x:v>الاعتماد</x:v>
      </x:c>
      <x:c r="Q15" s="95" t="str">
        <x:v>الدفع</x:v>
      </x:c>
      <x:c r="R15" s="95" t="str">
        <x:v>الدفع</x:v>
      </x:c>
      <x:c r="S15" s="95" t="str">
        <x:v>الدفع</x:v>
      </x:c>
      <x:c r="T15" s="95" t="str">
        <x:v>الدفع</x:v>
      </x:c>
    </x:row>
    <x:row r="16">
      <x:c r="A16" s="96" t="n">
        <x:f>IFERROR(INDEX('مسير الرواتب'!$L$19:$L$58,MATCH($D$12,'مسير الرواتب'!$A$19:$A$58,0)),0)</x:f>
        <x:v>4931.5409911729075</x:v>
      </x:c>
      <x:c r="B16" s="87" t="str"/>
      <x:c r="C16" s="87" t="str"/>
      <x:c r="D16" s="88" t="str"/>
      <x:c r="E16" s="96" t="n">
        <x:f>IFERROR(INDEX('مسير الرواتب'!$M$19:$M$58,MATCH($D$12,'مسير الرواتب'!$A$19:$A$58,0))+INDEX('مسير الرواتب'!$N$19:$N$58,MATCH($D$12,'مسير الرواتب'!$A$19:$A$58,0))+INDEX('مسير الرواتب'!$O$19:$O$58,MATCH($D$12,'مسير الرواتب'!$A$19:$A$58,0)),0)</x:f>
        <x:v>635</x:v>
      </x:c>
      <x:c r="F16" s="87" t="str"/>
      <x:c r="G16" s="87" t="str"/>
      <x:c r="H16" s="88" t="str"/>
      <x:c r="I16" s="96" t="n">
        <x:f>IFERROR(INDEX('مسير الرواتب'!$P$19:$P$58,MATCH($D$12,'مسير الرواتب'!$A$19:$A$58,0)),0)</x:f>
        <x:v>4296.5409911729075</x:v>
      </x:c>
      <x:c r="J16" s="87" t="str"/>
      <x:c r="K16" s="87" t="str"/>
      <x:c r="L16" s="88" t="str"/>
      <x:c r="M16" s="126" t="str">
        <x:f>IFERROR(INDEX('مسير الرواتب'!$Q$19:$Q$58,MATCH($D$12,'مسير الرواتب'!$A$19:$A$58,0)),"")</x:f>
        <x:v>جاهز</x:v>
      </x:c>
      <x:c r="N16" s="87" t="str"/>
      <x:c r="O16" s="87" t="str"/>
      <x:c r="P16" s="88" t="str"/>
      <x:c r="Q16" s="126" t="str">
        <x:f>IFERROR(INDEX('مسير الرواتب'!$R$19:$R$58,MATCH($D$12,'مسير الرواتب'!$A$19:$A$58,0)),"")</x:f>
        <x:v>مجدول</x:v>
      </x:c>
      <x:c r="R16" s="87" t="str"/>
      <x:c r="S16" s="87" t="str"/>
      <x:c r="T16" s="88" t="str"/>
    </x:row>
    <x:row r="17">
      <x:c r="A17" s="86" t="str"/>
      <x:c r="B17" s="87" t="str"/>
      <x:c r="C17" s="87" t="str"/>
      <x:c r="D17" s="88" t="str"/>
      <x:c r="E17" s="86" t="str"/>
      <x:c r="F17" s="87" t="str"/>
      <x:c r="G17" s="87" t="str"/>
      <x:c r="H17" s="88" t="str"/>
      <x:c r="I17" s="86" t="str"/>
      <x:c r="J17" s="87" t="str"/>
      <x:c r="K17" s="87" t="str"/>
      <x:c r="L17" s="88" t="str"/>
      <x:c r="M17" s="86" t="str"/>
      <x:c r="N17" s="87" t="str"/>
      <x:c r="O17" s="87" t="str"/>
      <x:c r="P17" s="88" t="str"/>
      <x:c r="Q17" s="86" t="str"/>
      <x:c r="R17" s="87" t="str"/>
      <x:c r="S17" s="87" t="str"/>
      <x:c r="T17" s="88" t="str"/>
    </x:row>
    <x:row r="18">
      <x:c r="A18" s="89" t="str"/>
      <x:c r="B18" s="90" t="str"/>
      <x:c r="C18" s="90" t="str"/>
      <x:c r="D18" s="91" t="str"/>
      <x:c r="E18" s="89" t="str"/>
      <x:c r="F18" s="90" t="str"/>
      <x:c r="G18" s="90" t="str"/>
      <x:c r="H18" s="91" t="str"/>
      <x:c r="I18" s="89" t="str"/>
      <x:c r="J18" s="90" t="str"/>
      <x:c r="K18" s="90" t="str"/>
      <x:c r="L18" s="91" t="str"/>
      <x:c r="M18" s="89" t="str"/>
      <x:c r="N18" s="90" t="str"/>
      <x:c r="O18" s="90" t="str"/>
      <x:c r="P18" s="91" t="str"/>
      <x:c r="Q18" s="89" t="str"/>
      <x:c r="R18" s="90" t="str"/>
      <x:c r="S18" s="90" t="str"/>
      <x:c r="T18" s="91" t="str"/>
    </x:row>
    <x:row r="19">
      <x:c r="A19" s="176"/>
      <x:c r="B19" s="176"/>
      <x:c r="C19" s="176"/>
      <x:c r="D19" s="176"/>
      <x:c r="E19" s="176"/>
      <x:c r="F19" s="176"/>
      <x:c r="G19" s="176"/>
      <x:c r="H19" s="176"/>
      <x:c r="I19" s="176"/>
      <x:c r="J19" s="176"/>
      <x:c r="K19" s="176"/>
      <x:c r="L19" s="176"/>
      <x:c r="M19" s="176"/>
      <x:c r="N19" s="176"/>
      <x:c r="O19" s="176"/>
      <x:c r="P19" s="176"/>
      <x:c r="Q19" s="176"/>
      <x:c r="R19" s="176"/>
      <x:c r="S19" s="176"/>
      <x:c r="T19" s="176"/>
    </x:row>
    <x:row r="20">
      <x:c r="A20" s="176"/>
      <x:c r="B20" s="176"/>
      <x:c r="C20" s="176"/>
      <x:c r="D20" s="176"/>
      <x:c r="E20" s="176"/>
      <x:c r="F20" s="176"/>
      <x:c r="G20" s="176"/>
      <x:c r="H20" s="176"/>
      <x:c r="I20" s="176"/>
      <x:c r="J20" s="176"/>
      <x:c r="K20" s="176"/>
      <x:c r="L20" s="176"/>
      <x:c r="M20" s="176"/>
      <x:c r="N20" s="176"/>
      <x:c r="O20" s="176"/>
      <x:c r="P20" s="176"/>
      <x:c r="Q20" s="176"/>
      <x:c r="R20" s="176"/>
      <x:c r="S20" s="176"/>
      <x:c r="T20" s="176"/>
    </x:row>
    <x:row r="21" ht="24" customHeight="1">
      <x:c r="A21" s="39" t="str">
        <x:v>حساب الأجر</x:v>
      </x:c>
      <x:c r="B21" s="39" t="str">
        <x:v>حساب الأجر</x:v>
      </x:c>
      <x:c r="C21" s="39" t="str">
        <x:v>حساب الأجر</x:v>
      </x:c>
      <x:c r="D21" s="39" t="str">
        <x:v>حساب الأجر</x:v>
      </x:c>
      <x:c r="E21" s="39" t="str">
        <x:v>حساب الأجر</x:v>
      </x:c>
      <x:c r="F21" s="39" t="str">
        <x:v>حساب الأجر</x:v>
      </x:c>
      <x:c r="G21" s="39" t="str">
        <x:v>حساب الأجر</x:v>
      </x:c>
      <x:c r="H21" s="39" t="str">
        <x:v>حساب الأجر</x:v>
      </x:c>
      <x:c r="I21" s="39" t="str">
        <x:v>حساب الأجر</x:v>
      </x:c>
      <x:c r="J21" s="39" t="str">
        <x:v>حساب الأجر</x:v>
      </x:c>
      <x:c r="K21" s="39" t="str">
        <x:v>حساب الأجر</x:v>
      </x:c>
      <x:c r="L21" s="39" t="str">
        <x:v>حساب الأجر</x:v>
      </x:c>
      <x:c r="M21" s="39" t="str">
        <x:v>حساب الأجر</x:v>
      </x:c>
      <x:c r="N21" s="39" t="str">
        <x:v>حساب الأجر</x:v>
      </x:c>
      <x:c r="O21" s="39" t="str">
        <x:v>حساب الأجر</x:v>
      </x:c>
      <x:c r="P21" s="39" t="str">
        <x:v>حساب الأجر</x:v>
      </x:c>
      <x:c r="Q21" s="39" t="str">
        <x:v>حساب الأجر</x:v>
      </x:c>
      <x:c r="R21" s="39" t="str">
        <x:v>حساب الأجر</x:v>
      </x:c>
      <x:c r="S21" s="39" t="str">
        <x:v>حساب الأجر</x:v>
      </x:c>
      <x:c r="T21" s="39" t="str">
        <x:v>حساب الأجر</x:v>
      </x:c>
    </x:row>
    <x:row r="22">
      <x:c r="A22" s="176"/>
      <x:c r="B22" s="176"/>
      <x:c r="C22" s="176"/>
      <x:c r="D22" s="176"/>
      <x:c r="E22" s="176"/>
      <x:c r="F22" s="176"/>
      <x:c r="G22" s="176"/>
      <x:c r="H22" s="176"/>
      <x:c r="I22" s="176"/>
      <x:c r="J22" s="176"/>
      <x:c r="K22" s="176"/>
      <x:c r="L22" s="176"/>
      <x:c r="M22" s="176"/>
      <x:c r="N22" s="176"/>
      <x:c r="O22" s="176"/>
      <x:c r="P22" s="176"/>
      <x:c r="Q22" s="176"/>
      <x:c r="R22" s="176"/>
      <x:c r="S22" s="176"/>
      <x:c r="T22" s="176"/>
    </x:row>
    <x:row r="23">
      <x:c r="A23" s="192" t="str">
        <x:v>المستحقات</x:v>
      </x:c>
      <x:c r="B23" s="192" t="str">
        <x:v>المبلغ</x:v>
      </x:c>
      <x:c r="C23" s="115" t="str"/>
      <x:c r="D23" s="192" t="str">
        <x:v>الاستقطاعات</x:v>
      </x:c>
      <x:c r="E23" s="192" t="str">
        <x:v>المبلغ</x:v>
      </x:c>
      <x:c r="F23" s="115" t="str"/>
      <x:c r="G23" s="176"/>
      <x:c r="H23" s="176"/>
      <x:c r="I23" s="176"/>
      <x:c r="J23" s="176"/>
      <x:c r="K23" s="176"/>
      <x:c r="L23" s="176"/>
      <x:c r="M23" s="176"/>
      <x:c r="N23" s="176"/>
      <x:c r="O23" s="176"/>
      <x:c r="P23" s="176"/>
      <x:c r="Q23" s="176"/>
      <x:c r="R23" s="176"/>
      <x:c r="S23" s="176"/>
      <x:c r="T23" s="176"/>
    </x:row>
    <x:row r="24">
      <x:c r="A24" s="178" t="str">
        <x:v>الأجر الأساسي</x:v>
      </x:c>
      <x:c r="B24" s="179" t="n">
        <x:f>IFERROR(INDEX('مسير الرواتب'!$G$19:$G$58,MATCH($D$12,'مسير الرواتب'!$A$19:$A$58,0)),0)</x:f>
        <x:v>3800</x:v>
      </x:c>
      <x:c r="C24" s="176"/>
      <x:c r="D24" s="178" t="str">
        <x:v>استقطاع متكرر</x:v>
      </x:c>
      <x:c r="E24" s="179" t="n">
        <x:f>IFERROR(INDEX('مسير الرواتب'!$M$19:$M$58,MATCH($D$12,'مسير الرواتب'!$A$19:$A$58,0)),0)</x:f>
        <x:v>50</x:v>
      </x:c>
      <x:c r="F24" s="176"/>
      <x:c r="G24" s="176"/>
      <x:c r="H24" s="176"/>
      <x:c r="I24" s="176"/>
      <x:c r="J24" s="176"/>
      <x:c r="K24" s="176"/>
      <x:c r="L24" s="176"/>
      <x:c r="M24" s="176"/>
      <x:c r="N24" s="176"/>
      <x:c r="O24" s="176"/>
      <x:c r="P24" s="176"/>
      <x:c r="Q24" s="176"/>
      <x:c r="R24" s="176"/>
      <x:c r="S24" s="176"/>
      <x:c r="T24" s="176"/>
    </x:row>
    <x:row r="25">
      <x:c r="A25" s="178" t="str">
        <x:v>أجر إضافي</x:v>
      </x:c>
      <x:c r="B25" s="179" t="n">
        <x:f>IFERROR(INDEX('مسير الرواتب'!$H$19:$H$58,MATCH($D$12,'مسير الرواتب'!$A$19:$A$58,0)),0)</x:f>
        <x:v>131.54099117290716</x:v>
      </x:c>
      <x:c r="C25" s="176"/>
      <x:c r="D25" s="178" t="str">
        <x:v>استقطاعات أخرى</x:v>
      </x:c>
      <x:c r="E25" s="179" t="n">
        <x:f>IFERROR(INDEX('مسير الرواتب'!$N$19:$N$58,MATCH($D$12,'مسير الرواتب'!$A$19:$A$58,0)),0)</x:f>
        <x:v>0</x:v>
      </x:c>
      <x:c r="F25" s="176"/>
      <x:c r="G25" s="176"/>
      <x:c r="H25" s="176"/>
      <x:c r="I25" s="176"/>
      <x:c r="J25" s="176"/>
      <x:c r="K25" s="176"/>
      <x:c r="L25" s="176"/>
      <x:c r="M25" s="176"/>
      <x:c r="N25" s="176"/>
      <x:c r="O25" s="176"/>
      <x:c r="P25" s="176"/>
      <x:c r="Q25" s="176"/>
      <x:c r="R25" s="176"/>
      <x:c r="S25" s="176"/>
      <x:c r="T25" s="176"/>
    </x:row>
    <x:row r="26">
      <x:c r="A26" s="178" t="str">
        <x:v>بدل متكرر</x:v>
      </x:c>
      <x:c r="B26" s="179" t="n">
        <x:f>IFERROR(INDEX('مسير الرواتب'!$I$19:$I$58,MATCH($D$12,'مسير الرواتب'!$A$19:$A$58,0)),0)</x:f>
        <x:v>150</x:v>
      </x:c>
      <x:c r="C26" s="176"/>
      <x:c r="D26" s="178" t="str">
        <x:v>ضريبة / نظامي</x:v>
      </x:c>
      <x:c r="E26" s="179" t="n">
        <x:f>IFERROR(INDEX('مسير الرواتب'!$O$19:$O$58,MATCH($D$12,'مسير الرواتب'!$A$19:$A$58,0)),0)</x:f>
        <x:v>585</x:v>
      </x:c>
      <x:c r="F26" s="176"/>
      <x:c r="G26" s="176"/>
      <x:c r="H26" s="176"/>
      <x:c r="I26" s="176"/>
      <x:c r="J26" s="176"/>
      <x:c r="K26" s="176"/>
      <x:c r="L26" s="176"/>
      <x:c r="M26" s="176"/>
      <x:c r="N26" s="176"/>
      <x:c r="O26" s="176"/>
      <x:c r="P26" s="176"/>
      <x:c r="Q26" s="176"/>
      <x:c r="R26" s="176"/>
      <x:c r="S26" s="176"/>
      <x:c r="T26" s="176"/>
    </x:row>
    <x:row r="27">
      <x:c r="A27" s="178" t="str">
        <x:v>مستحقات متغيرة</x:v>
      </x:c>
      <x:c r="B27" s="179" t="n">
        <x:f>IFERROR(INDEX('مسير الرواتب'!$J$19:$J$58,MATCH($D$12,'مسير الرواتب'!$A$19:$A$58,0)),0)</x:f>
        <x:v>850</x:v>
      </x:c>
      <x:c r="C27" s="176"/>
      <x:c r="D27" s="178" t="str">
        <x:v>إجمالي الاستقطاعات</x:v>
      </x:c>
      <x:c r="E27" s="179" t="n">
        <x:f>SUM(E24:E26)</x:f>
        <x:v>635</x:v>
      </x:c>
      <x:c r="F27" s="176"/>
      <x:c r="G27" s="176"/>
      <x:c r="H27" s="176"/>
      <x:c r="I27" s="176"/>
      <x:c r="J27" s="176"/>
      <x:c r="K27" s="176"/>
      <x:c r="L27" s="176"/>
      <x:c r="M27" s="176"/>
      <x:c r="N27" s="176"/>
      <x:c r="O27" s="176"/>
      <x:c r="P27" s="176"/>
      <x:c r="Q27" s="176"/>
      <x:c r="R27" s="176"/>
      <x:c r="S27" s="176"/>
      <x:c r="T27" s="176"/>
    </x:row>
    <x:row r="28">
      <x:c r="A28" s="178" t="str">
        <x:v>التعويضات</x:v>
      </x:c>
      <x:c r="B28" s="179" t="n">
        <x:f>IFERROR(INDEX('مسير الرواتب'!$K$19:$K$58,MATCH($D$12,'مسير الرواتب'!$A$19:$A$58,0)),0)</x:f>
        <x:v>0</x:v>
      </x:c>
      <x:c r="C28" s="176"/>
      <x:c r="D28" s="176"/>
      <x:c r="E28" s="176"/>
      <x:c r="F28" s="176"/>
      <x:c r="G28" s="176"/>
      <x:c r="H28" s="176"/>
      <x:c r="I28" s="176"/>
      <x:c r="J28" s="176"/>
      <x:c r="K28" s="176"/>
      <x:c r="L28" s="176"/>
      <x:c r="M28" s="176"/>
      <x:c r="N28" s="176"/>
      <x:c r="O28" s="176"/>
      <x:c r="P28" s="176"/>
      <x:c r="Q28" s="176"/>
      <x:c r="R28" s="176"/>
      <x:c r="S28" s="176"/>
      <x:c r="T28" s="176"/>
    </x:row>
    <x:row r="29">
      <x:c r="A29" s="178" t="str">
        <x:v>إجمالي الأجر</x:v>
      </x:c>
      <x:c r="B29" s="179" t="n">
        <x:f>IFERROR(INDEX('مسير الرواتب'!$L$19:$L$58,MATCH($D$12,'مسير الرواتب'!$A$19:$A$58,0)),0)</x:f>
        <x:v>4931.5409911729075</x:v>
      </x:c>
      <x:c r="C29" s="176"/>
      <x:c r="D29" s="176"/>
      <x:c r="E29" s="176"/>
      <x:c r="F29" s="176"/>
      <x:c r="G29" s="176"/>
      <x:c r="H29" s="176"/>
      <x:c r="I29" s="176"/>
      <x:c r="J29" s="176"/>
      <x:c r="K29" s="176"/>
      <x:c r="L29" s="176"/>
      <x:c r="M29" s="176"/>
      <x:c r="N29" s="176"/>
      <x:c r="O29" s="176"/>
      <x:c r="P29" s="176"/>
      <x:c r="Q29" s="176"/>
      <x:c r="R29" s="176"/>
      <x:c r="S29" s="176"/>
      <x:c r="T29" s="176"/>
    </x:row>
    <x:row r="30">
      <x:c r="A30" s="176"/>
      <x:c r="B30" s="176"/>
      <x:c r="C30" s="176"/>
      <x:c r="D30" s="176"/>
      <x:c r="E30" s="176"/>
      <x:c r="F30" s="176"/>
      <x:c r="G30" s="176"/>
      <x:c r="H30" s="176"/>
      <x:c r="I30" s="176"/>
      <x:c r="J30" s="176"/>
      <x:c r="K30" s="176"/>
      <x:c r="L30" s="176"/>
      <x:c r="M30" s="176"/>
      <x:c r="N30" s="176"/>
      <x:c r="O30" s="176"/>
      <x:c r="P30" s="176"/>
      <x:c r="Q30" s="176"/>
      <x:c r="R30" s="176"/>
      <x:c r="S30" s="176"/>
      <x:c r="T30" s="176"/>
    </x:row>
    <x:row r="31">
      <x:c r="A31" s="176"/>
      <x:c r="B31" s="176"/>
      <x:c r="C31" s="176"/>
      <x:c r="D31" s="176"/>
      <x:c r="E31" s="176"/>
      <x:c r="F31" s="176"/>
      <x:c r="G31" s="176"/>
      <x:c r="H31" s="176"/>
      <x:c r="I31" s="176"/>
      <x:c r="J31" s="176"/>
      <x:c r="K31" s="176"/>
      <x:c r="L31" s="176"/>
      <x:c r="M31" s="176"/>
      <x:c r="N31" s="176"/>
      <x:c r="O31" s="176"/>
      <x:c r="P31" s="176"/>
      <x:c r="Q31" s="176"/>
      <x:c r="R31" s="176"/>
      <x:c r="S31" s="176"/>
      <x:c r="T31" s="176"/>
    </x:row>
    <x:row r="32">
      <x:c r="A32" s="135"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B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C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D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E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F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G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H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I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J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K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L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M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N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O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P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Q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R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S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T32"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row>
    <x:row r="33">
      <x:c r="A33" s="135"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B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C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D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E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F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G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H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I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J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K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L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M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N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O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P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Q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R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S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T33"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row>
    <x:row r="34">
      <x:c r="A34" s="135"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B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C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D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E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F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G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H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I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J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K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L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M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N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O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P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Q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R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S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T34"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row>
    <x:row r="35">
      <x:c r="A35" s="135"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B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C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D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E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F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G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H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I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J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K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L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M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N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O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P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Q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R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S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T35"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row>
    <x:row r="36">
      <x:c r="A36" s="135"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B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C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D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E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F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G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H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I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J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K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L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M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N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O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P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Q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R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S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c r="T36" s="136" t="str">
        <x:v>مراجعة الرواتب  •  أكد مستندات التعديلات المعتمدة والمبالغ النظامية والمرجع البنكي وحالة الاعتماد والدفع قبل الإصدار. هذا البيان عرض مراجعة داخلي وليس قسيمة راتب نظامية.</x:v>
      </x:c>
    </x:row>
    <x:row r="37">
      <x:c r="A37" s="176"/>
      <x:c r="B37" s="176"/>
      <x:c r="C37" s="176"/>
      <x:c r="D37" s="176"/>
      <x:c r="E37" s="176"/>
      <x:c r="F37" s="176"/>
      <x:c r="G37" s="176"/>
      <x:c r="H37" s="176"/>
      <x:c r="I37" s="176"/>
      <x:c r="J37" s="176"/>
      <x:c r="K37" s="176"/>
      <x:c r="L37" s="176"/>
      <x:c r="M37" s="176"/>
      <x:c r="N37" s="176"/>
      <x:c r="O37" s="176"/>
      <x:c r="P37" s="176"/>
      <x:c r="Q37" s="176"/>
      <x:c r="R37" s="176"/>
      <x:c r="S37" s="176"/>
      <x:c r="T37" s="176"/>
    </x:row>
    <x:row r="38">
      <x:c r="A38" s="176"/>
      <x:c r="B38" s="176"/>
      <x:c r="C38" s="176"/>
      <x:c r="D38" s="176"/>
      <x:c r="E38" s="176"/>
      <x:c r="F38" s="176"/>
      <x:c r="G38" s="176"/>
      <x:c r="H38" s="176"/>
      <x:c r="I38" s="176"/>
      <x:c r="J38" s="176"/>
      <x:c r="K38" s="176"/>
      <x:c r="L38" s="176"/>
      <x:c r="M38" s="176"/>
      <x:c r="N38" s="176"/>
      <x:c r="O38" s="176"/>
      <x:c r="P38" s="176"/>
      <x:c r="Q38" s="176"/>
      <x:c r="R38" s="176"/>
      <x:c r="S38" s="176"/>
      <x:c r="T38" s="176"/>
    </x:row>
    <x:row r="39">
      <x:c r="A39" s="176"/>
      <x:c r="B39" s="176"/>
      <x:c r="C39" s="176"/>
      <x:c r="D39" s="176"/>
      <x:c r="E39" s="176"/>
      <x:c r="F39" s="176"/>
      <x:c r="G39" s="176"/>
      <x:c r="H39" s="176"/>
      <x:c r="I39" s="176"/>
      <x:c r="J39" s="176"/>
      <x:c r="K39" s="176"/>
      <x:c r="L39" s="176"/>
      <x:c r="M39" s="176"/>
      <x:c r="N39" s="176"/>
      <x:c r="O39" s="176"/>
      <x:c r="P39" s="176"/>
      <x:c r="Q39" s="176"/>
      <x:c r="R39" s="176"/>
      <x:c r="S39" s="176"/>
      <x:c r="T39" s="176"/>
    </x:row>
    <x:row r="40">
      <x:c r="A40" s="176"/>
      <x:c r="B40" s="176"/>
      <x:c r="C40" s="176"/>
      <x:c r="D40" s="176"/>
      <x:c r="E40" s="176"/>
      <x:c r="F40" s="176"/>
      <x:c r="G40" s="176"/>
      <x:c r="H40" s="176"/>
      <x:c r="I40" s="176"/>
      <x:c r="J40" s="176"/>
      <x:c r="K40" s="176"/>
      <x:c r="L40" s="176"/>
      <x:c r="M40" s="176"/>
      <x:c r="N40" s="176"/>
      <x:c r="O40" s="176"/>
      <x:c r="P40" s="176"/>
      <x:c r="Q40" s="176"/>
      <x:c r="R40" s="176"/>
      <x:c r="S40" s="176"/>
      <x:c r="T40" s="176"/>
    </x:row>
    <x:row r="41">
      <x:c r="A41" s="176"/>
      <x:c r="B41" s="176"/>
      <x:c r="C41" s="176"/>
      <x:c r="D41" s="176"/>
      <x:c r="E41" s="176"/>
      <x:c r="F41" s="176"/>
      <x:c r="G41" s="176"/>
      <x:c r="H41" s="176"/>
      <x:c r="I41" s="176"/>
      <x:c r="J41" s="176"/>
      <x:c r="K41" s="176"/>
      <x:c r="L41" s="176"/>
      <x:c r="M41" s="176"/>
      <x:c r="N41" s="176"/>
      <x:c r="O41" s="176"/>
      <x:c r="P41" s="176"/>
      <x:c r="Q41" s="176"/>
      <x:c r="R41" s="176"/>
      <x:c r="S41" s="176"/>
      <x:c r="T41" s="176"/>
    </x:row>
    <x:row r="42">
      <x:c r="A42" s="176"/>
      <x:c r="B42" s="176"/>
      <x:c r="C42" s="176"/>
      <x:c r="D42" s="176"/>
      <x:c r="E42" s="176"/>
      <x:c r="F42" s="176"/>
      <x:c r="G42" s="176"/>
      <x:c r="H42" s="176"/>
      <x:c r="I42" s="176"/>
      <x:c r="J42" s="176"/>
      <x:c r="K42" s="176"/>
      <x:c r="L42" s="176"/>
      <x:c r="M42" s="176"/>
      <x:c r="N42" s="176"/>
      <x:c r="O42" s="176"/>
      <x:c r="P42" s="176"/>
      <x:c r="Q42" s="176"/>
      <x:c r="R42" s="176"/>
      <x:c r="S42" s="176"/>
      <x:c r="T42" s="176"/>
    </x:row>
    <x:row r="43">
      <x:c r="A43" s="176"/>
      <x:c r="B43" s="176"/>
      <x:c r="C43" s="176"/>
      <x:c r="D43" s="176"/>
      <x:c r="E43" s="176"/>
      <x:c r="F43" s="176"/>
      <x:c r="G43" s="176"/>
      <x:c r="H43" s="176"/>
      <x:c r="I43" s="176"/>
      <x:c r="J43" s="176"/>
      <x:c r="K43" s="176"/>
      <x:c r="L43" s="176"/>
      <x:c r="M43" s="176"/>
      <x:c r="N43" s="176"/>
      <x:c r="O43" s="176"/>
      <x:c r="P43" s="176"/>
      <x:c r="Q43" s="176"/>
      <x:c r="R43" s="176"/>
      <x:c r="S43" s="176"/>
      <x:c r="T43" s="176"/>
    </x:row>
    <x:row r="44">
      <x:c r="A44" s="176"/>
      <x:c r="B44" s="176"/>
      <x:c r="C44" s="176"/>
      <x:c r="D44" s="176"/>
      <x:c r="E44" s="176"/>
      <x:c r="F44" s="176"/>
      <x:c r="G44" s="176"/>
      <x:c r="H44" s="176"/>
      <x:c r="I44" s="176"/>
      <x:c r="J44" s="176"/>
      <x:c r="K44" s="176"/>
      <x:c r="L44" s="176"/>
      <x:c r="M44" s="176"/>
      <x:c r="N44" s="176"/>
      <x:c r="O44" s="176"/>
      <x:c r="P44" s="176"/>
      <x:c r="Q44" s="176"/>
      <x:c r="R44" s="176"/>
      <x:c r="S44" s="176"/>
      <x:c r="T44" s="176"/>
    </x:row>
    <x:row r="45">
      <x:c r="A45" s="176"/>
      <x:c r="B45" s="176"/>
      <x:c r="C45" s="176"/>
      <x:c r="D45" s="176"/>
      <x:c r="E45" s="176"/>
      <x:c r="F45" s="176"/>
      <x:c r="G45" s="176"/>
      <x:c r="H45" s="176"/>
      <x:c r="I45" s="176"/>
      <x:c r="J45" s="176"/>
      <x:c r="K45" s="176"/>
      <x:c r="L45" s="176"/>
      <x:c r="M45" s="176"/>
      <x:c r="N45" s="176"/>
      <x:c r="O45" s="176"/>
      <x:c r="P45" s="176"/>
      <x:c r="Q45" s="176"/>
      <x:c r="R45" s="176"/>
      <x:c r="S45" s="176"/>
      <x:c r="T45" s="176"/>
    </x:row>
    <x:row r="46">
      <x:c r="A46" s="176"/>
      <x:c r="B46" s="176"/>
      <x:c r="C46" s="176"/>
      <x:c r="D46" s="176"/>
      <x:c r="E46" s="176"/>
      <x:c r="F46" s="176"/>
      <x:c r="G46" s="176"/>
      <x:c r="H46" s="176"/>
      <x:c r="I46" s="176"/>
      <x:c r="J46" s="176"/>
      <x:c r="K46" s="176"/>
      <x:c r="L46" s="176"/>
      <x:c r="M46" s="176"/>
      <x:c r="N46" s="176"/>
      <x:c r="O46" s="176"/>
      <x:c r="P46" s="176"/>
      <x:c r="Q46" s="176"/>
      <x:c r="R46" s="176"/>
      <x:c r="S46" s="176"/>
      <x:c r="T46" s="176"/>
    </x:row>
    <x:row r="47">
      <x:c r="A47" s="176"/>
      <x:c r="B47" s="176"/>
      <x:c r="C47" s="176"/>
      <x:c r="D47" s="176"/>
      <x:c r="E47" s="176"/>
      <x:c r="F47" s="176"/>
      <x:c r="G47" s="176"/>
      <x:c r="H47" s="176"/>
      <x:c r="I47" s="176"/>
      <x:c r="J47" s="176"/>
      <x:c r="K47" s="176"/>
      <x:c r="L47" s="176"/>
      <x:c r="M47" s="176"/>
      <x:c r="N47" s="176"/>
      <x:c r="O47" s="176"/>
      <x:c r="P47" s="176"/>
      <x:c r="Q47" s="176"/>
      <x:c r="R47" s="176"/>
      <x:c r="S47" s="176"/>
      <x:c r="T47" s="176"/>
    </x:row>
    <x:row r="48">
      <x:c r="A48" s="176"/>
      <x:c r="B48" s="176"/>
      <x:c r="C48" s="176"/>
      <x:c r="D48" s="176"/>
      <x:c r="E48" s="176"/>
      <x:c r="F48" s="176"/>
      <x:c r="G48" s="176"/>
      <x:c r="H48" s="176"/>
      <x:c r="I48" s="176"/>
      <x:c r="J48" s="176"/>
      <x:c r="K48" s="176"/>
      <x:c r="L48" s="176"/>
      <x:c r="M48" s="176"/>
      <x:c r="N48" s="176"/>
      <x:c r="O48" s="176"/>
      <x:c r="P48" s="176"/>
      <x:c r="Q48" s="176"/>
      <x:c r="R48" s="176"/>
      <x:c r="S48" s="176"/>
      <x:c r="T48" s="176"/>
    </x:row>
    <x:row r="49">
      <x:c r="A49" s="176"/>
      <x:c r="B49" s="176"/>
      <x:c r="C49" s="176"/>
      <x:c r="D49" s="176"/>
      <x:c r="E49" s="176"/>
      <x:c r="F49" s="176"/>
      <x:c r="G49" s="176"/>
      <x:c r="H49" s="176"/>
      <x:c r="I49" s="176"/>
      <x:c r="J49" s="176"/>
      <x:c r="K49" s="176"/>
      <x:c r="L49" s="176"/>
      <x:c r="M49" s="176"/>
      <x:c r="N49" s="176"/>
      <x:c r="O49" s="176"/>
      <x:c r="P49" s="176"/>
      <x:c r="Q49" s="176"/>
      <x:c r="R49" s="176"/>
      <x:c r="S49" s="176"/>
      <x:c r="T49" s="176"/>
    </x:row>
    <x:row r="50">
      <x:c r="A50" s="176"/>
      <x:c r="B50" s="176"/>
      <x:c r="C50" s="176"/>
      <x:c r="D50" s="176"/>
      <x:c r="E50" s="176"/>
      <x:c r="F50" s="176"/>
      <x:c r="G50" s="176"/>
      <x:c r="H50" s="176"/>
      <x:c r="I50" s="176"/>
      <x:c r="J50" s="176"/>
      <x:c r="K50" s="176"/>
      <x:c r="L50" s="176"/>
      <x:c r="M50" s="176"/>
      <x:c r="N50" s="176"/>
      <x:c r="O50" s="176"/>
      <x:c r="P50" s="176"/>
      <x:c r="Q50" s="176"/>
      <x:c r="R50" s="176"/>
      <x:c r="S50" s="176"/>
      <x:c r="T50" s="176"/>
    </x:row>
    <x:row r="51">
      <x:c r="A51" s="176"/>
      <x:c r="B51" s="176"/>
      <x:c r="C51" s="176"/>
      <x:c r="D51" s="176"/>
      <x:c r="E51" s="176"/>
      <x:c r="F51" s="176"/>
      <x:c r="G51" s="176"/>
      <x:c r="H51" s="176"/>
      <x:c r="I51" s="176"/>
      <x:c r="J51" s="176"/>
      <x:c r="K51" s="176"/>
      <x:c r="L51" s="176"/>
      <x:c r="M51" s="176"/>
      <x:c r="N51" s="176"/>
      <x:c r="O51" s="176"/>
      <x:c r="P51" s="176"/>
      <x:c r="Q51" s="176"/>
      <x:c r="R51" s="176"/>
      <x:c r="S51" s="176"/>
      <x:c r="T51" s="176"/>
    </x:row>
    <x:row r="52">
      <x:c r="A52" s="176"/>
      <x:c r="B52" s="176"/>
      <x:c r="C52" s="176"/>
      <x:c r="D52" s="176"/>
      <x:c r="E52" s="176"/>
      <x:c r="F52" s="176"/>
      <x:c r="G52" s="176"/>
      <x:c r="H52" s="176"/>
      <x:c r="I52" s="176"/>
      <x:c r="J52" s="176"/>
      <x:c r="K52" s="176"/>
      <x:c r="L52" s="176"/>
      <x:c r="M52" s="176"/>
      <x:c r="N52" s="176"/>
      <x:c r="O52" s="176"/>
      <x:c r="P52" s="176"/>
      <x:c r="Q52" s="176"/>
      <x:c r="R52" s="176"/>
      <x:c r="S52" s="176"/>
      <x:c r="T52" s="176"/>
    </x:row>
    <x:row r="53">
      <x:c r="A53" s="176"/>
      <x:c r="B53" s="176"/>
      <x:c r="C53" s="176"/>
      <x:c r="D53" s="176"/>
      <x:c r="E53" s="176"/>
      <x:c r="F53" s="176"/>
      <x:c r="G53" s="176"/>
      <x:c r="H53" s="176"/>
      <x:c r="I53" s="176"/>
      <x:c r="J53" s="176"/>
      <x:c r="K53" s="176"/>
      <x:c r="L53" s="176"/>
      <x:c r="M53" s="176"/>
      <x:c r="N53" s="176"/>
      <x:c r="O53" s="176"/>
      <x:c r="P53" s="176"/>
      <x:c r="Q53" s="176"/>
      <x:c r="R53" s="176"/>
      <x:c r="S53" s="176"/>
      <x:c r="T53" s="176"/>
    </x:row>
    <x:row r="54">
      <x:c r="A54" s="176"/>
      <x:c r="B54" s="176"/>
      <x:c r="C54" s="176"/>
      <x:c r="D54" s="176"/>
      <x:c r="E54" s="176"/>
      <x:c r="F54" s="176"/>
      <x:c r="G54" s="176"/>
      <x:c r="H54" s="176"/>
      <x:c r="I54" s="176"/>
      <x:c r="J54" s="176"/>
      <x:c r="K54" s="176"/>
      <x:c r="L54" s="176"/>
      <x:c r="M54" s="176"/>
      <x:c r="N54" s="176"/>
      <x:c r="O54" s="176"/>
      <x:c r="P54" s="176"/>
      <x:c r="Q54" s="176"/>
      <x:c r="R54" s="176"/>
      <x:c r="S54" s="176"/>
      <x:c r="T54" s="176"/>
    </x:row>
    <x:row r="55">
      <x:c r="A55" s="176"/>
      <x:c r="B55" s="176"/>
      <x:c r="C55" s="176"/>
      <x:c r="D55" s="176"/>
      <x:c r="E55" s="176"/>
      <x:c r="F55" s="176"/>
      <x:c r="G55" s="176"/>
      <x:c r="H55" s="176"/>
      <x:c r="I55" s="176"/>
      <x:c r="J55" s="176"/>
      <x:c r="K55" s="176"/>
      <x:c r="L55" s="176"/>
      <x:c r="M55" s="176"/>
      <x:c r="N55" s="176"/>
      <x:c r="O55" s="176"/>
      <x:c r="P55" s="176"/>
      <x:c r="Q55" s="176"/>
      <x:c r="R55" s="176"/>
      <x:c r="S55" s="176"/>
      <x:c r="T55" s="176"/>
    </x:row>
    <x:row r="56">
      <x:c r="A56" s="176"/>
      <x:c r="B56" s="176"/>
      <x:c r="C56" s="176"/>
      <x:c r="D56" s="176"/>
      <x:c r="E56" s="176"/>
      <x:c r="F56" s="176"/>
      <x:c r="G56" s="176"/>
      <x:c r="H56" s="176"/>
      <x:c r="I56" s="176"/>
      <x:c r="J56" s="176"/>
      <x:c r="K56" s="176"/>
      <x:c r="L56" s="176"/>
      <x:c r="M56" s="176"/>
      <x:c r="N56" s="176"/>
      <x:c r="O56" s="176"/>
      <x:c r="P56" s="176"/>
      <x:c r="Q56" s="176"/>
      <x:c r="R56" s="176"/>
      <x:c r="S56" s="176"/>
      <x:c r="T56" s="176"/>
    </x:row>
    <x:row r="57">
      <x:c r="A57" s="176"/>
      <x:c r="B57" s="176"/>
      <x:c r="C57" s="176"/>
      <x:c r="D57" s="176"/>
      <x:c r="E57" s="176"/>
      <x:c r="F57" s="176"/>
      <x:c r="G57" s="176"/>
      <x:c r="H57" s="176"/>
      <x:c r="I57" s="176"/>
      <x:c r="J57" s="176"/>
      <x:c r="K57" s="176"/>
      <x:c r="L57" s="176"/>
      <x:c r="M57" s="176"/>
      <x:c r="N57" s="176"/>
      <x:c r="O57" s="176"/>
      <x:c r="P57" s="176"/>
      <x:c r="Q57" s="176"/>
      <x:c r="R57" s="176"/>
      <x:c r="S57" s="176"/>
      <x:c r="T57" s="176"/>
    </x:row>
    <x:row r="58">
      <x:c r="A58" s="176"/>
      <x:c r="B58" s="176"/>
      <x:c r="C58" s="176"/>
      <x:c r="D58" s="176"/>
      <x:c r="E58" s="176"/>
      <x:c r="F58" s="176"/>
      <x:c r="G58" s="176"/>
      <x:c r="H58" s="176"/>
      <x:c r="I58" s="176"/>
      <x:c r="J58" s="176"/>
      <x:c r="K58" s="176"/>
      <x:c r="L58" s="176"/>
      <x:c r="M58" s="176"/>
      <x:c r="N58" s="176"/>
      <x:c r="O58" s="176"/>
      <x:c r="P58" s="176"/>
      <x:c r="Q58" s="176"/>
      <x:c r="R58" s="176"/>
      <x:c r="S58" s="176"/>
      <x:c r="T58" s="176"/>
    </x:row>
    <x:row r="59">
      <x:c r="A59" s="176"/>
      <x:c r="B59" s="176"/>
      <x:c r="C59" s="176"/>
      <x:c r="D59" s="176"/>
      <x:c r="E59" s="176"/>
      <x:c r="F59" s="176"/>
      <x:c r="G59" s="176"/>
      <x:c r="H59" s="176"/>
      <x:c r="I59" s="176"/>
      <x:c r="J59" s="176"/>
      <x:c r="K59" s="176"/>
      <x:c r="L59" s="176"/>
      <x:c r="M59" s="176"/>
      <x:c r="N59" s="176"/>
      <x:c r="O59" s="176"/>
      <x:c r="P59" s="176"/>
      <x:c r="Q59" s="176"/>
      <x:c r="R59" s="176"/>
      <x:c r="S59" s="176"/>
      <x:c r="T59" s="176"/>
    </x:row>
    <x:row r="60">
      <x:c r="A60" s="176"/>
      <x:c r="B60" s="176"/>
      <x:c r="C60" s="176"/>
      <x:c r="D60" s="176"/>
      <x:c r="E60" s="176"/>
      <x:c r="F60" s="176"/>
      <x:c r="G60" s="176"/>
      <x:c r="H60" s="176"/>
      <x:c r="I60" s="176"/>
      <x:c r="J60" s="176"/>
      <x:c r="K60" s="176"/>
      <x:c r="L60" s="176"/>
      <x:c r="M60" s="176"/>
      <x:c r="N60" s="176"/>
      <x:c r="O60" s="176"/>
      <x:c r="P60" s="176"/>
      <x:c r="Q60" s="176"/>
      <x:c r="R60" s="176"/>
      <x:c r="S60" s="176"/>
      <x:c r="T60" s="176"/>
    </x:row>
    <x:row r="61">
      <x:c r="A61" s="176"/>
      <x:c r="B61" s="176"/>
      <x:c r="C61" s="176"/>
      <x:c r="D61" s="176"/>
      <x:c r="E61" s="176"/>
      <x:c r="F61" s="176"/>
      <x:c r="G61" s="176"/>
      <x:c r="H61" s="176"/>
      <x:c r="I61" s="176"/>
      <x:c r="J61" s="176"/>
      <x:c r="K61" s="176"/>
      <x:c r="L61" s="176"/>
      <x:c r="M61" s="176"/>
      <x:c r="N61" s="176"/>
      <x:c r="O61" s="176"/>
      <x:c r="P61" s="176"/>
      <x:c r="Q61" s="176"/>
      <x:c r="R61" s="176"/>
      <x:c r="S61" s="176"/>
      <x:c r="T61" s="176"/>
    </x:row>
    <x:row r="62">
      <x:c r="A62" s="176"/>
      <x:c r="B62" s="176"/>
      <x:c r="C62" s="176"/>
      <x:c r="D62" s="176"/>
      <x:c r="E62" s="176"/>
      <x:c r="F62" s="176"/>
      <x:c r="G62" s="176"/>
      <x:c r="H62" s="176"/>
      <x:c r="I62" s="176"/>
      <x:c r="J62" s="176"/>
      <x:c r="K62" s="176"/>
      <x:c r="L62" s="176"/>
      <x:c r="M62" s="176"/>
      <x:c r="N62" s="176"/>
      <x:c r="O62" s="176"/>
      <x:c r="P62" s="176"/>
      <x:c r="Q62" s="176"/>
      <x:c r="R62" s="176"/>
      <x:c r="S62" s="176"/>
      <x:c r="T62" s="176"/>
    </x:row>
    <x:row r="63">
      <x:c r="A63" s="176"/>
      <x:c r="B63" s="176"/>
      <x:c r="C63" s="176"/>
      <x:c r="D63" s="176"/>
      <x:c r="E63" s="176"/>
      <x:c r="F63" s="176"/>
      <x:c r="G63" s="176"/>
      <x:c r="H63" s="176"/>
      <x:c r="I63" s="176"/>
      <x:c r="J63" s="176"/>
      <x:c r="K63" s="176"/>
      <x:c r="L63" s="176"/>
      <x:c r="M63" s="176"/>
      <x:c r="N63" s="176"/>
      <x:c r="O63" s="176"/>
      <x:c r="P63" s="176"/>
      <x:c r="Q63" s="176"/>
      <x:c r="R63" s="176"/>
      <x:c r="S63" s="176"/>
      <x:c r="T63" s="176"/>
    </x:row>
    <x:row r="64">
      <x:c r="A64" s="176"/>
      <x:c r="B64" s="176"/>
      <x:c r="C64" s="176"/>
      <x:c r="D64" s="176"/>
      <x:c r="E64" s="176"/>
      <x:c r="F64" s="176"/>
      <x:c r="G64" s="176"/>
      <x:c r="H64" s="176"/>
      <x:c r="I64" s="176"/>
      <x:c r="J64" s="176"/>
      <x:c r="K64" s="176"/>
      <x:c r="L64" s="176"/>
      <x:c r="M64" s="176"/>
      <x:c r="N64" s="176"/>
      <x:c r="O64" s="176"/>
      <x:c r="P64" s="176"/>
      <x:c r="Q64" s="176"/>
      <x:c r="R64" s="176"/>
      <x:c r="S64" s="176"/>
      <x:c r="T64" s="176"/>
    </x:row>
    <x:row r="65">
      <x:c r="A65" s="176"/>
      <x:c r="B65" s="176"/>
      <x:c r="C65" s="176"/>
      <x:c r="D65" s="176"/>
      <x:c r="E65" s="176"/>
      <x:c r="F65" s="176"/>
      <x:c r="G65" s="176"/>
      <x:c r="H65" s="176"/>
      <x:c r="I65" s="176"/>
      <x:c r="J65" s="176"/>
      <x:c r="K65" s="176"/>
      <x:c r="L65" s="176"/>
      <x:c r="M65" s="176"/>
      <x:c r="N65" s="176"/>
      <x:c r="O65" s="176"/>
      <x:c r="P65" s="176"/>
      <x:c r="Q65" s="176"/>
      <x:c r="R65" s="176"/>
      <x:c r="S65" s="176"/>
      <x:c r="T65" s="176"/>
    </x:row>
    <x:row r="66">
      <x:c r="A66" s="176"/>
      <x:c r="B66" s="176"/>
      <x:c r="C66" s="176"/>
      <x:c r="D66" s="176"/>
      <x:c r="E66" s="176"/>
      <x:c r="F66" s="176"/>
      <x:c r="G66" s="176"/>
      <x:c r="H66" s="176"/>
      <x:c r="I66" s="176"/>
      <x:c r="J66" s="176"/>
      <x:c r="K66" s="176"/>
      <x:c r="L66" s="176"/>
      <x:c r="M66" s="176"/>
      <x:c r="N66" s="176"/>
      <x:c r="O66" s="176"/>
      <x:c r="P66" s="176"/>
      <x:c r="Q66" s="176"/>
      <x:c r="R66" s="176"/>
      <x:c r="S66" s="176"/>
      <x:c r="T66" s="176"/>
    </x:row>
    <x:row r="67">
      <x:c r="A67" s="176"/>
      <x:c r="B67" s="176"/>
      <x:c r="C67" s="176"/>
      <x:c r="D67" s="176"/>
      <x:c r="E67" s="176"/>
      <x:c r="F67" s="176"/>
      <x:c r="G67" s="176"/>
      <x:c r="H67" s="176"/>
      <x:c r="I67" s="176"/>
      <x:c r="J67" s="176"/>
      <x:c r="K67" s="176"/>
      <x:c r="L67" s="176"/>
      <x:c r="M67" s="176"/>
      <x:c r="N67" s="176"/>
      <x:c r="O67" s="176"/>
      <x:c r="P67" s="176"/>
      <x:c r="Q67" s="176"/>
      <x:c r="R67" s="176"/>
      <x:c r="S67" s="176"/>
      <x:c r="T67" s="176"/>
    </x:row>
    <x:row r="68">
      <x:c r="A68" s="176"/>
      <x:c r="B68" s="176"/>
      <x:c r="C68" s="176"/>
      <x:c r="D68" s="176"/>
      <x:c r="E68" s="176"/>
      <x:c r="F68" s="176"/>
      <x:c r="G68" s="176"/>
      <x:c r="H68" s="176"/>
      <x:c r="I68" s="176"/>
      <x:c r="J68" s="176"/>
      <x:c r="K68" s="176"/>
      <x:c r="L68" s="176"/>
      <x:c r="M68" s="176"/>
      <x:c r="N68" s="176"/>
      <x:c r="O68" s="176"/>
      <x:c r="P68" s="176"/>
      <x:c r="Q68" s="176"/>
      <x:c r="R68" s="176"/>
      <x:c r="S68" s="176"/>
      <x:c r="T68" s="176"/>
    </x:row>
    <x:row r="69">
      <x:c r="A69" s="176"/>
      <x:c r="B69" s="176"/>
      <x:c r="C69" s="176"/>
      <x:c r="D69" s="176"/>
      <x:c r="E69" s="176"/>
      <x:c r="F69" s="176"/>
      <x:c r="G69" s="176"/>
      <x:c r="H69" s="176"/>
      <x:c r="I69" s="176"/>
      <x:c r="J69" s="176"/>
      <x:c r="K69" s="176"/>
      <x:c r="L69" s="176"/>
      <x:c r="M69" s="176"/>
      <x:c r="N69" s="176"/>
      <x:c r="O69" s="176"/>
      <x:c r="P69" s="176"/>
      <x:c r="Q69" s="176"/>
      <x:c r="R69" s="176"/>
      <x:c r="S69" s="176"/>
      <x:c r="T69" s="176"/>
    </x:row>
    <x:row r="70">
      <x:c r="A70" s="176"/>
      <x:c r="B70" s="176"/>
      <x:c r="C70" s="176"/>
      <x:c r="D70" s="176"/>
      <x:c r="E70" s="176"/>
      <x:c r="F70" s="176"/>
      <x:c r="G70" s="176"/>
      <x:c r="H70" s="176"/>
      <x:c r="I70" s="176"/>
      <x:c r="J70" s="176"/>
      <x:c r="K70" s="176"/>
      <x:c r="L70" s="176"/>
      <x:c r="M70" s="176"/>
      <x:c r="N70" s="176"/>
      <x:c r="O70" s="176"/>
      <x:c r="P70" s="176"/>
      <x:c r="Q70" s="176"/>
      <x:c r="R70" s="176"/>
      <x:c r="S70" s="176"/>
      <x:c r="T70" s="176"/>
    </x:row>
    <x:row r="71">
      <x:c r="A71" s="176"/>
      <x:c r="B71" s="176"/>
      <x:c r="C71" s="176"/>
      <x:c r="D71" s="176"/>
      <x:c r="E71" s="176"/>
      <x:c r="F71" s="176"/>
      <x:c r="G71" s="176"/>
      <x:c r="H71" s="176"/>
      <x:c r="I71" s="176"/>
      <x:c r="J71" s="176"/>
      <x:c r="K71" s="176"/>
      <x:c r="L71" s="176"/>
      <x:c r="M71" s="176"/>
      <x:c r="N71" s="176"/>
      <x:c r="O71" s="176"/>
      <x:c r="P71" s="176"/>
      <x:c r="Q71" s="176"/>
      <x:c r="R71" s="176"/>
      <x:c r="S71" s="176"/>
      <x:c r="T71" s="176"/>
    </x:row>
    <x:row r="72">
      <x:c r="A72" s="176"/>
      <x:c r="B72" s="176"/>
      <x:c r="C72" s="176"/>
      <x:c r="D72" s="176"/>
      <x:c r="E72" s="176"/>
      <x:c r="F72" s="176"/>
      <x:c r="G72" s="176"/>
      <x:c r="H72" s="176"/>
      <x:c r="I72" s="176"/>
      <x:c r="J72" s="176"/>
      <x:c r="K72" s="176"/>
      <x:c r="L72" s="176"/>
      <x:c r="M72" s="176"/>
      <x:c r="N72" s="176"/>
      <x:c r="O72" s="176"/>
      <x:c r="P72" s="176"/>
      <x:c r="Q72" s="176"/>
      <x:c r="R72" s="176"/>
      <x:c r="S72" s="176"/>
      <x:c r="T72" s="176"/>
    </x:row>
    <x:row r="73">
      <x:c r="A73" s="176"/>
      <x:c r="B73" s="176"/>
      <x:c r="C73" s="176"/>
      <x:c r="D73" s="176"/>
      <x:c r="E73" s="176"/>
      <x:c r="F73" s="176"/>
      <x:c r="G73" s="176"/>
      <x:c r="H73" s="176"/>
      <x:c r="I73" s="176"/>
      <x:c r="J73" s="176"/>
      <x:c r="K73" s="176"/>
      <x:c r="L73" s="176"/>
      <x:c r="M73" s="176"/>
      <x:c r="N73" s="176"/>
      <x:c r="O73" s="176"/>
      <x:c r="P73" s="176"/>
      <x:c r="Q73" s="176"/>
      <x:c r="R73" s="176"/>
      <x:c r="S73" s="176"/>
      <x:c r="T73" s="176"/>
    </x:row>
    <x:row r="74">
      <x:c r="A74" s="176"/>
      <x:c r="B74" s="176"/>
      <x:c r="C74" s="176"/>
      <x:c r="D74" s="176"/>
      <x:c r="E74" s="176"/>
      <x:c r="F74" s="176"/>
      <x:c r="G74" s="176"/>
      <x:c r="H74" s="176"/>
      <x:c r="I74" s="176"/>
      <x:c r="J74" s="176"/>
      <x:c r="K74" s="176"/>
      <x:c r="L74" s="176"/>
      <x:c r="M74" s="176"/>
      <x:c r="N74" s="176"/>
      <x:c r="O74" s="176"/>
      <x:c r="P74" s="176"/>
      <x:c r="Q74" s="176"/>
      <x:c r="R74" s="176"/>
      <x:c r="S74" s="176"/>
      <x:c r="T74" s="176"/>
    </x:row>
    <x:row r="75">
      <x:c r="A75" s="176"/>
      <x:c r="B75" s="176"/>
      <x:c r="C75" s="176"/>
      <x:c r="D75" s="176"/>
      <x:c r="E75" s="176"/>
      <x:c r="F75" s="176"/>
      <x:c r="G75" s="176"/>
      <x:c r="H75" s="176"/>
      <x:c r="I75" s="176"/>
      <x:c r="J75" s="176"/>
      <x:c r="K75" s="176"/>
      <x:c r="L75" s="176"/>
      <x:c r="M75" s="176"/>
      <x:c r="N75" s="176"/>
      <x:c r="O75" s="176"/>
      <x:c r="P75" s="176"/>
      <x:c r="Q75" s="176"/>
      <x:c r="R75" s="176"/>
      <x:c r="S75" s="176"/>
      <x:c r="T75" s="176"/>
    </x:row>
    <x:row r="76">
      <x:c r="A76" s="176"/>
      <x:c r="B76" s="176"/>
      <x:c r="C76" s="176"/>
      <x:c r="D76" s="176"/>
      <x:c r="E76" s="176"/>
      <x:c r="F76" s="176"/>
      <x:c r="G76" s="176"/>
      <x:c r="H76" s="176"/>
      <x:c r="I76" s="176"/>
      <x:c r="J76" s="176"/>
      <x:c r="K76" s="176"/>
      <x:c r="L76" s="176"/>
      <x:c r="M76" s="176"/>
      <x:c r="N76" s="176"/>
      <x:c r="O76" s="176"/>
      <x:c r="P76" s="176"/>
      <x:c r="Q76" s="176"/>
      <x:c r="R76" s="176"/>
      <x:c r="S76" s="176"/>
      <x:c r="T76" s="176"/>
    </x:row>
    <x:row r="77">
      <x:c r="A77" s="176"/>
      <x:c r="B77" s="176"/>
      <x:c r="C77" s="176"/>
      <x:c r="D77" s="176"/>
      <x:c r="E77" s="176"/>
      <x:c r="F77" s="176"/>
      <x:c r="G77" s="176"/>
      <x:c r="H77" s="176"/>
      <x:c r="I77" s="176"/>
      <x:c r="J77" s="176"/>
      <x:c r="K77" s="176"/>
      <x:c r="L77" s="176"/>
      <x:c r="M77" s="176"/>
      <x:c r="N77" s="176"/>
      <x:c r="O77" s="176"/>
      <x:c r="P77" s="176"/>
      <x:c r="Q77" s="176"/>
      <x:c r="R77" s="176"/>
      <x:c r="S77" s="176"/>
      <x:c r="T77" s="176"/>
    </x:row>
    <x:row r="78">
      <x:c r="A78" s="176"/>
      <x:c r="B78" s="176"/>
      <x:c r="C78" s="176"/>
      <x:c r="D78" s="176"/>
      <x:c r="E78" s="176"/>
      <x:c r="F78" s="176"/>
      <x:c r="G78" s="176"/>
      <x:c r="H78" s="176"/>
      <x:c r="I78" s="176"/>
      <x:c r="J78" s="176"/>
      <x:c r="K78" s="176"/>
      <x:c r="L78" s="176"/>
      <x:c r="M78" s="176"/>
      <x:c r="N78" s="176"/>
      <x:c r="O78" s="176"/>
      <x:c r="P78" s="176"/>
      <x:c r="Q78" s="176"/>
      <x:c r="R78" s="176"/>
      <x:c r="S78" s="176"/>
      <x:c r="T78" s="176"/>
    </x:row>
    <x:row r="79">
      <x:c r="A79" s="176"/>
      <x:c r="B79" s="176"/>
      <x:c r="C79" s="176"/>
      <x:c r="D79" s="176"/>
      <x:c r="E79" s="176"/>
      <x:c r="F79" s="176"/>
      <x:c r="G79" s="176"/>
      <x:c r="H79" s="176"/>
      <x:c r="I79" s="176"/>
      <x:c r="J79" s="176"/>
      <x:c r="K79" s="176"/>
      <x:c r="L79" s="176"/>
      <x:c r="M79" s="176"/>
      <x:c r="N79" s="176"/>
      <x:c r="O79" s="176"/>
      <x:c r="P79" s="176"/>
      <x:c r="Q79" s="176"/>
      <x:c r="R79" s="176"/>
      <x:c r="S79" s="176"/>
      <x:c r="T79" s="176"/>
    </x:row>
    <x:row r="80">
      <x:c r="A80" s="176"/>
      <x:c r="B80" s="176"/>
      <x:c r="C80" s="176"/>
      <x:c r="D80" s="176"/>
      <x:c r="E80" s="176"/>
      <x:c r="F80" s="176"/>
      <x:c r="G80" s="176"/>
      <x:c r="H80" s="176"/>
      <x:c r="I80" s="176"/>
      <x:c r="J80" s="176"/>
      <x:c r="K80" s="176"/>
      <x:c r="L80" s="176"/>
      <x:c r="M80" s="176"/>
      <x:c r="N80" s="176"/>
      <x:c r="O80" s="176"/>
      <x:c r="P80" s="176"/>
      <x:c r="Q80" s="176"/>
      <x:c r="R80" s="176"/>
      <x:c r="S80" s="176"/>
      <x:c r="T80" s="176"/>
    </x:row>
  </x:sheetData>
  <x:mergeCells>
    <x:mergeCell ref="A1:B1"/>
    <x:mergeCell ref="C1:H1"/>
    <x:mergeCell ref="Q1:T1"/>
    <x:mergeCell ref="A2:B3"/>
    <x:mergeCell ref="C2:D3"/>
    <x:mergeCell ref="E2:G3"/>
    <x:mergeCell ref="H2:J3"/>
    <x:mergeCell ref="K2:L3"/>
    <x:mergeCell ref="M2:O3"/>
    <x:mergeCell ref="P2:Q3"/>
    <x:mergeCell ref="R2:T3"/>
    <x:mergeCell ref="A5:P5"/>
    <x:mergeCell ref="A6:P8"/>
    <x:mergeCell ref="Q5:T8"/>
    <x:mergeCell ref="A9:P10"/>
    <x:mergeCell ref="Q9:T10"/>
    <x:mergeCell ref="A12:C13"/>
    <x:mergeCell ref="D12:F13"/>
    <x:mergeCell ref="G12:M13"/>
    <x:mergeCell ref="N12:T13"/>
    <x:mergeCell ref="A15:D15"/>
    <x:mergeCell ref="A16:D18"/>
    <x:mergeCell ref="E15:H15"/>
    <x:mergeCell ref="E16:H18"/>
    <x:mergeCell ref="I15:L15"/>
    <x:mergeCell ref="I16:L18"/>
    <x:mergeCell ref="M15:P15"/>
    <x:mergeCell ref="M16:P18"/>
    <x:mergeCell ref="Q15:T15"/>
    <x:mergeCell ref="Q16:T18"/>
    <x:mergeCell ref="A21:T21"/>
    <x:mergeCell ref="A32:T36"/>
  </x:mergeCells>
  <x:dataValidations count="1">
    <x:dataValidation type="list" sqref="D12">
      <x:formula1>'PAY-RUN'!$A$19:$A$58</x:formula1>
    </x:dataValidation>
  </x:dataValidations>
  <x:pageMargins left="0.7" right="0.7" top="0.75" bottom="0.75" header="0.3" footer="0.3"/>
</x:worksheet>
</file>

<file path=xl/worksheets/sheet7.xml><?xml version="1.0" encoding="utf-8"?>
<x:worksheet xmlns:x="http://schemas.openxmlformats.org/spreadsheetml/2006/main">
  <x:sheetViews>
    <x:sheetView rightToLeft="1" showGridLines="0" workbookViewId="0"/>
  </x:sheetViews>
  <x:sheetFormatPr defaultRowHeight="15"/>
  <x:cols>
    <x:col min="1" max="1" width="13" hidden="0" customWidth="1"/>
    <x:col min="2" max="2" width="13"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4" hidden="0" customWidth="1"/>
    <x:col min="10" max="10" width="14" hidden="0" customWidth="1"/>
    <x:col min="11" max="11" width="14" hidden="0" customWidth="1"/>
    <x:col min="12" max="12" width="14"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s>
  <x:sheetData>
    <x:row r="1" ht="21" customHeight="1">
      <x:c r="A1" s="8" t="str">
        <x:v>LSTBooks</x:v>
      </x:c>
      <x:c r="B1" s="8" t="str">
        <x:v>LSTBooks</x:v>
      </x:c>
      <x:c r="C1" s="10" t="str">
        <x:v>القوى العاملة  /  إعداد الرواتب</x:v>
      </x:c>
      <x:c r="D1" s="10" t="str">
        <x:v>القوى العاملة  /  إعداد الرواتب</x:v>
      </x:c>
      <x:c r="E1" s="10" t="str">
        <x:v>القوى العاملة  /  إعداد الرواتب</x:v>
      </x:c>
      <x:c r="F1" s="10" t="str">
        <x:v>القوى العاملة  /  إعداد الرواتب</x:v>
      </x:c>
      <x:c r="G1" s="10" t="str">
        <x:v>القوى العاملة  /  إعداد الرواتب</x:v>
      </x:c>
      <x:c r="H1" s="10" t="str">
        <x:v>القوى العاملة  /  إعداد الرواتب</x:v>
      </x:c>
      <x:c r="I1" s="6"/>
      <x:c r="J1" s="6"/>
      <x:c r="K1" s="6"/>
      <x:c r="L1" s="6"/>
      <x:c r="M1" s="6"/>
      <x:c r="N1" s="6"/>
      <x:c r="O1" s="6"/>
      <x:c r="P1" s="6"/>
      <x:c r="Q1" s="11" t="str">
        <x:v>LSTB-PRODUCT-017  •  v1.0.0  •  AR</x:v>
      </x:c>
      <x:c r="R1" s="11" t="str">
        <x:v>LSTB-PRODUCT-017  •  v1.0.0  •  AR</x:v>
      </x:c>
      <x:c r="S1" s="11" t="str">
        <x:v>LSTB-PRODUCT-017  •  v1.0.0  •  AR</x:v>
      </x:c>
      <x:c r="T1" s="11" t="str">
        <x:v>LSTB-PRODUCT-017  •  v1.0.0  •  AR</x:v>
      </x:c>
    </x:row>
    <x:row r="2" ht="29" customHeight="1">
      <x:c r="A2" s="12" t="str">
        <x:v>⌂  الرئيسية</x:v>
      </x:c>
      <x:c r="B2" s="12" t="str">
        <x:v>⌂  الرئيسية</x:v>
      </x:c>
      <x:c r="C2" s="12" t="str">
        <x:v>⚙  الإعداد</x:v>
      </x:c>
      <x:c r="D2" s="12" t="str">
        <x:v>⚙  الإعداد</x:v>
      </x:c>
      <x:c r="E2" s="12" t="str">
        <x:v>●  الموظفون</x:v>
      </x:c>
      <x:c r="F2" s="12" t="str">
        <x:v>●  الموظفون</x:v>
      </x:c>
      <x:c r="G2" s="12" t="str">
        <x:v>●  الموظفون</x:v>
      </x:c>
      <x:c r="H2" s="12" t="str">
        <x:v>▤  مسير الرواتب</x:v>
      </x:c>
      <x:c r="I2" s="12" t="str">
        <x:v>▤  مسير الرواتب</x:v>
      </x:c>
      <x:c r="J2" s="12" t="str">
        <x:v>▤  مسير الرواتب</x:v>
      </x:c>
      <x:c r="K2" s="12" t="str">
        <x:v>＋  التعديلات</x:v>
      </x:c>
      <x:c r="L2" s="12" t="str">
        <x:v>＋  التعديلات</x:v>
      </x:c>
      <x:c r="M2" s="12" t="str">
        <x:v>▣  بيان الراتب</x:v>
      </x:c>
      <x:c r="N2" s="12" t="str">
        <x:v>▣  بيان الراتب</x:v>
      </x:c>
      <x:c r="O2" s="12" t="str">
        <x:v>▣  بيان الراتب</x:v>
      </x:c>
      <x:c r="P2" s="14" t="str">
        <x:v>▲  الاستثناءات</x:v>
      </x:c>
      <x:c r="Q2" s="14" t="str">
        <x:v>▲  الاستثناءات</x:v>
      </x:c>
      <x:c r="R2" s="12" t="str">
        <x:v>▥  لوحة المعلومات</x:v>
      </x:c>
      <x:c r="S2" s="12" t="str">
        <x:v>▥  لوحة المعلومات</x:v>
      </x:c>
      <x:c r="T2" s="12" t="str">
        <x:v>▥  لوحة المعلومات</x:v>
      </x:c>
    </x:row>
    <x:row r="3" ht="29" customHeight="1">
      <x:c r="A3" s="12" t="str">
        <x:v>⌂  الرئيسية</x:v>
      </x:c>
      <x:c r="B3" s="12" t="str">
        <x:v>⌂  الرئيسية</x:v>
      </x:c>
      <x:c r="C3" s="12" t="str">
        <x:v>⚙  الإعداد</x:v>
      </x:c>
      <x:c r="D3" s="12" t="str">
        <x:v>⚙  الإعداد</x:v>
      </x:c>
      <x:c r="E3" s="12" t="str">
        <x:v>●  الموظفون</x:v>
      </x:c>
      <x:c r="F3" s="12" t="str">
        <x:v>●  الموظفون</x:v>
      </x:c>
      <x:c r="G3" s="12" t="str">
        <x:v>●  الموظفون</x:v>
      </x:c>
      <x:c r="H3" s="12" t="str">
        <x:v>▤  مسير الرواتب</x:v>
      </x:c>
      <x:c r="I3" s="12" t="str">
        <x:v>▤  مسير الرواتب</x:v>
      </x:c>
      <x:c r="J3" s="12" t="str">
        <x:v>▤  مسير الرواتب</x:v>
      </x:c>
      <x:c r="K3" s="12" t="str">
        <x:v>＋  التعديلات</x:v>
      </x:c>
      <x:c r="L3" s="12" t="str">
        <x:v>＋  التعديلات</x:v>
      </x:c>
      <x:c r="M3" s="12" t="str">
        <x:v>▣  بيان الراتب</x:v>
      </x:c>
      <x:c r="N3" s="12" t="str">
        <x:v>▣  بيان الراتب</x:v>
      </x:c>
      <x:c r="O3" s="12" t="str">
        <x:v>▣  بيان الراتب</x:v>
      </x:c>
      <x:c r="P3" s="15" t="str">
        <x:v>▲  الاستثناءات</x:v>
      </x:c>
      <x:c r="Q3" s="15" t="str">
        <x:v>▲  الاستثناءات</x:v>
      </x:c>
      <x:c r="R3" s="12" t="str">
        <x:v>▥  لوحة المعلومات</x:v>
      </x:c>
      <x:c r="S3" s="12" t="str">
        <x:v>▥  لوحة المعلومات</x:v>
      </x:c>
      <x:c r="T3" s="12" t="str">
        <x:v>▥  لوحة المعلومات</x:v>
      </x:c>
    </x:row>
    <x:row r="4" ht="15" customHeight="1">
      <x:c r="A4" s="176"/>
      <x:c r="B4" s="176"/>
      <x:c r="C4" s="176"/>
      <x:c r="D4" s="176"/>
      <x:c r="E4" s="176"/>
      <x:c r="F4" s="176"/>
      <x:c r="G4" s="176"/>
      <x:c r="H4" s="176"/>
      <x:c r="I4" s="176"/>
      <x:c r="J4" s="176"/>
      <x:c r="K4" s="176"/>
      <x:c r="L4" s="176"/>
      <x:c r="M4" s="176"/>
      <x:c r="N4" s="176"/>
      <x:c r="O4" s="176"/>
      <x:c r="P4" s="176"/>
      <x:c r="Q4" s="176"/>
      <x:c r="R4" s="176"/>
      <x:c r="S4" s="176"/>
      <x:c r="T4" s="176"/>
    </x:row>
    <x:row r="5" ht="22" customHeight="1">
      <x:c r="A5" s="180" t="str">
        <x:v>قائمة المتابعة</x:v>
      </x:c>
      <x:c r="B5" s="19" t="str">
        <x:v>قائمة المتابعة</x:v>
      </x:c>
      <x:c r="C5" s="19" t="str">
        <x:v>قائمة المتابعة</x:v>
      </x:c>
      <x:c r="D5" s="19" t="str">
        <x:v>قائمة المتابعة</x:v>
      </x:c>
      <x:c r="E5" s="19" t="str">
        <x:v>قائمة المتابعة</x:v>
      </x:c>
      <x:c r="F5" s="19" t="str">
        <x:v>قائمة المتابعة</x:v>
      </x:c>
      <x:c r="G5" s="19" t="str">
        <x:v>قائمة المتابعة</x:v>
      </x:c>
      <x:c r="H5" s="19" t="str">
        <x:v>قائمة المتابعة</x:v>
      </x:c>
      <x:c r="I5" s="19" t="str">
        <x:v>قائمة المتابعة</x:v>
      </x:c>
      <x:c r="J5" s="19" t="str">
        <x:v>قائمة المتابعة</x:v>
      </x:c>
      <x:c r="K5" s="19" t="str">
        <x:v>قائمة المتابعة</x:v>
      </x:c>
      <x:c r="L5" s="19" t="str">
        <x:v>قائمة المتابعة</x:v>
      </x:c>
      <x:c r="M5" s="19" t="str">
        <x:v>قائمة المتابعة</x:v>
      </x:c>
      <x:c r="N5" s="19" t="str">
        <x:v>قائمة المتابعة</x:v>
      </x:c>
      <x:c r="O5" s="19" t="str">
        <x:v>قائمة المتابعة</x:v>
      </x:c>
      <x:c r="P5" s="19" t="str">
        <x:v>قائمة المتابعة</x:v>
      </x:c>
      <x:c r="Q5" s="28" t="str">
        <x:v>عالج أولًا</x:v>
      </x:c>
      <x:c r="R5" s="29" t="str">
        <x:v>عالج أولًا</x:v>
      </x:c>
      <x:c r="S5" s="29" t="str">
        <x:v>عالج أولًا</x:v>
      </x:c>
      <x:c r="T5" s="29" t="str">
        <x:v>عالج أولًا</x:v>
      </x:c>
    </x:row>
    <x:row r="6" ht="28" customHeight="1">
      <x:c r="A6" s="181" t="str">
        <x:v>استثناءات الرواتب</x:v>
      </x:c>
      <x:c r="B6" s="22" t="str">
        <x:v>استثناءات الرواتب</x:v>
      </x:c>
      <x:c r="C6" s="22" t="str">
        <x:v>استثناءات الرواتب</x:v>
      </x:c>
      <x:c r="D6" s="22" t="str">
        <x:v>استثناءات الرواتب</x:v>
      </x:c>
      <x:c r="E6" s="22" t="str">
        <x:v>استثناءات الرواتب</x:v>
      </x:c>
      <x:c r="F6" s="22" t="str">
        <x:v>استثناءات الرواتب</x:v>
      </x:c>
      <x:c r="G6" s="22" t="str">
        <x:v>استثناءات الرواتب</x:v>
      </x:c>
      <x:c r="H6" s="22" t="str">
        <x:v>استثناءات الرواتب</x:v>
      </x:c>
      <x:c r="I6" s="22" t="str">
        <x:v>استثناءات الرواتب</x:v>
      </x:c>
      <x:c r="J6" s="22" t="str">
        <x:v>استثناءات الرواتب</x:v>
      </x:c>
      <x:c r="K6" s="22" t="str">
        <x:v>استثناءات الرواتب</x:v>
      </x:c>
      <x:c r="L6" s="22" t="str">
        <x:v>استثناءات الرواتب</x:v>
      </x:c>
      <x:c r="M6" s="22" t="str">
        <x:v>استثناءات الرواتب</x:v>
      </x:c>
      <x:c r="N6" s="22" t="str">
        <x:v>استثناءات الرواتب</x:v>
      </x:c>
      <x:c r="O6" s="22" t="str">
        <x:v>استثناءات الرواتب</x:v>
      </x:c>
      <x:c r="P6" s="22" t="str">
        <x:v>استثناءات الرواتب</x:v>
      </x:c>
      <x:c r="Q6" s="28" t="str">
        <x:v>عالج أولًا</x:v>
      </x:c>
      <x:c r="R6" s="29" t="str">
        <x:v>عالج أولًا</x:v>
      </x:c>
      <x:c r="S6" s="29" t="str">
        <x:v>عالج أولًا</x:v>
      </x:c>
      <x:c r="T6" s="29" t="str">
        <x:v>عالج أولًا</x:v>
      </x:c>
    </x:row>
    <x:row r="7" ht="28" customHeight="1">
      <x:c r="A7" s="181" t="str">
        <x:v>استثناءات الرواتب</x:v>
      </x:c>
      <x:c r="B7" s="22" t="str">
        <x:v>استثناءات الرواتب</x:v>
      </x:c>
      <x:c r="C7" s="22" t="str">
        <x:v>استثناءات الرواتب</x:v>
      </x:c>
      <x:c r="D7" s="22" t="str">
        <x:v>استثناءات الرواتب</x:v>
      </x:c>
      <x:c r="E7" s="22" t="str">
        <x:v>استثناءات الرواتب</x:v>
      </x:c>
      <x:c r="F7" s="22" t="str">
        <x:v>استثناءات الرواتب</x:v>
      </x:c>
      <x:c r="G7" s="22" t="str">
        <x:v>استثناءات الرواتب</x:v>
      </x:c>
      <x:c r="H7" s="22" t="str">
        <x:v>استثناءات الرواتب</x:v>
      </x:c>
      <x:c r="I7" s="22" t="str">
        <x:v>استثناءات الرواتب</x:v>
      </x:c>
      <x:c r="J7" s="22" t="str">
        <x:v>استثناءات الرواتب</x:v>
      </x:c>
      <x:c r="K7" s="22" t="str">
        <x:v>استثناءات الرواتب</x:v>
      </x:c>
      <x:c r="L7" s="22" t="str">
        <x:v>استثناءات الرواتب</x:v>
      </x:c>
      <x:c r="M7" s="22" t="str">
        <x:v>استثناءات الرواتب</x:v>
      </x:c>
      <x:c r="N7" s="22" t="str">
        <x:v>استثناءات الرواتب</x:v>
      </x:c>
      <x:c r="O7" s="22" t="str">
        <x:v>استثناءات الرواتب</x:v>
      </x:c>
      <x:c r="P7" s="22" t="str">
        <x:v>استثناءات الرواتب</x:v>
      </x:c>
      <x:c r="Q7" s="28" t="str">
        <x:v>عالج أولًا</x:v>
      </x:c>
      <x:c r="R7" s="29" t="str">
        <x:v>عالج أولًا</x:v>
      </x:c>
      <x:c r="S7" s="29" t="str">
        <x:v>عالج أولًا</x:v>
      </x:c>
      <x:c r="T7" s="29" t="str">
        <x:v>عالج أولًا</x:v>
      </x:c>
    </x:row>
    <x:row r="8" ht="28" customHeight="1">
      <x:c r="A8" s="181" t="str">
        <x:v>استثناءات الرواتب</x:v>
      </x:c>
      <x:c r="B8" s="22" t="str">
        <x:v>استثناءات الرواتب</x:v>
      </x:c>
      <x:c r="C8" s="22" t="str">
        <x:v>استثناءات الرواتب</x:v>
      </x:c>
      <x:c r="D8" s="22" t="str">
        <x:v>استثناءات الرواتب</x:v>
      </x:c>
      <x:c r="E8" s="22" t="str">
        <x:v>استثناءات الرواتب</x:v>
      </x:c>
      <x:c r="F8" s="22" t="str">
        <x:v>استثناءات الرواتب</x:v>
      </x:c>
      <x:c r="G8" s="22" t="str">
        <x:v>استثناءات الرواتب</x:v>
      </x:c>
      <x:c r="H8" s="22" t="str">
        <x:v>استثناءات الرواتب</x:v>
      </x:c>
      <x:c r="I8" s="22" t="str">
        <x:v>استثناءات الرواتب</x:v>
      </x:c>
      <x:c r="J8" s="22" t="str">
        <x:v>استثناءات الرواتب</x:v>
      </x:c>
      <x:c r="K8" s="22" t="str">
        <x:v>استثناءات الرواتب</x:v>
      </x:c>
      <x:c r="L8" s="22" t="str">
        <x:v>استثناءات الرواتب</x:v>
      </x:c>
      <x:c r="M8" s="22" t="str">
        <x:v>استثناءات الرواتب</x:v>
      </x:c>
      <x:c r="N8" s="22" t="str">
        <x:v>استثناءات الرواتب</x:v>
      </x:c>
      <x:c r="O8" s="22" t="str">
        <x:v>استثناءات الرواتب</x:v>
      </x:c>
      <x:c r="P8" s="22" t="str">
        <x:v>استثناءات الرواتب</x:v>
      </x:c>
      <x:c r="Q8" s="28" t="str">
        <x:v>عالج أولًا</x:v>
      </x:c>
      <x:c r="R8" s="29" t="str">
        <x:v>عالج أولًا</x:v>
      </x:c>
      <x:c r="S8" s="29" t="str">
        <x:v>عالج أولًا</x:v>
      </x:c>
      <x:c r="T8" s="29" t="str">
        <x:v>عالج أولًا</x:v>
      </x:c>
    </x:row>
    <x:row r="9" ht="22" customHeight="1">
      <x:c r="A9" s="33" t="str">
        <x:v>رتّب أولويات مشكلات الاعتماد والدفع والتعديلات قبل إصدار مسير الرواتب.</x:v>
      </x:c>
      <x:c r="B9" s="33" t="str">
        <x:v>رتّب أولويات مشكلات الاعتماد والدفع والتعديلات قبل إصدار مسير الرواتب.</x:v>
      </x:c>
      <x:c r="C9" s="33" t="str">
        <x:v>رتّب أولويات مشكلات الاعتماد والدفع والتعديلات قبل إصدار مسير الرواتب.</x:v>
      </x:c>
      <x:c r="D9" s="33" t="str">
        <x:v>رتّب أولويات مشكلات الاعتماد والدفع والتعديلات قبل إصدار مسير الرواتب.</x:v>
      </x:c>
      <x:c r="E9" s="33" t="str">
        <x:v>رتّب أولويات مشكلات الاعتماد والدفع والتعديلات قبل إصدار مسير الرواتب.</x:v>
      </x:c>
      <x:c r="F9" s="33" t="str">
        <x:v>رتّب أولويات مشكلات الاعتماد والدفع والتعديلات قبل إصدار مسير الرواتب.</x:v>
      </x:c>
      <x:c r="G9" s="33" t="str">
        <x:v>رتّب أولويات مشكلات الاعتماد والدفع والتعديلات قبل إصدار مسير الرواتب.</x:v>
      </x:c>
      <x:c r="H9" s="33" t="str">
        <x:v>رتّب أولويات مشكلات الاعتماد والدفع والتعديلات قبل إصدار مسير الرواتب.</x:v>
      </x:c>
      <x:c r="I9" s="33" t="str">
        <x:v>رتّب أولويات مشكلات الاعتماد والدفع والتعديلات قبل إصدار مسير الرواتب.</x:v>
      </x:c>
      <x:c r="J9" s="33" t="str">
        <x:v>رتّب أولويات مشكلات الاعتماد والدفع والتعديلات قبل إصدار مسير الرواتب.</x:v>
      </x:c>
      <x:c r="K9" s="33" t="str">
        <x:v>رتّب أولويات مشكلات الاعتماد والدفع والتعديلات قبل إصدار مسير الرواتب.</x:v>
      </x:c>
      <x:c r="L9" s="33" t="str">
        <x:v>رتّب أولويات مشكلات الاعتماد والدفع والتعديلات قبل إصدار مسير الرواتب.</x:v>
      </x:c>
      <x:c r="M9" s="33" t="str">
        <x:v>رتّب أولويات مشكلات الاعتماد والدفع والتعديلات قبل إصدار مسير الرواتب.</x:v>
      </x:c>
      <x:c r="N9" s="33" t="str">
        <x:v>رتّب أولويات مشكلات الاعتماد والدفع والتعديلات قبل إصدار مسير الرواتب.</x:v>
      </x:c>
      <x:c r="O9" s="33" t="str">
        <x:v>رتّب أولويات مشكلات الاعتماد والدفع والتعديلات قبل إصدار مسير الرواتب.</x:v>
      </x:c>
      <x:c r="P9" s="33" t="str">
        <x:v>رتّب أولويات مشكلات الاعتماد والدفع والتعديلات قبل إصدار مسير الرواتب.</x:v>
      </x:c>
      <x:c r="Q9" s="37" t="str">
        <x:v>Excel 2021 لسطح المكتب  •  XLSX بلا وحدات ماكرو
مدفوع بالمعادلات  •  بيانات نموذجية افتراضية</x:v>
      </x:c>
      <x:c r="R9" s="37" t="str">
        <x:v>Excel 2021 لسطح المكتب  •  XLSX بلا وحدات ماكرو
مدفوع بالمعادلات  •  بيانات نموذجية افتراضية</x:v>
      </x:c>
      <x:c r="S9" s="37" t="str">
        <x:v>Excel 2021 لسطح المكتب  •  XLSX بلا وحدات ماكرو
مدفوع بالمعادلات  •  بيانات نموذجية افتراضية</x:v>
      </x:c>
      <x:c r="T9" s="37" t="str">
        <x:v>Excel 2021 لسطح المكتب  •  XLSX بلا وحدات ماكرو
مدفوع بالمعادلات  •  بيانات نموذجية افتراضية</x:v>
      </x:c>
    </x:row>
    <x:row r="10" ht="22" customHeight="1">
      <x:c r="A10" s="33" t="str">
        <x:v>رتّب أولويات مشكلات الاعتماد والدفع والتعديلات قبل إصدار مسير الرواتب.</x:v>
      </x:c>
      <x:c r="B10" s="33" t="str">
        <x:v>رتّب أولويات مشكلات الاعتماد والدفع والتعديلات قبل إصدار مسير الرواتب.</x:v>
      </x:c>
      <x:c r="C10" s="33" t="str">
        <x:v>رتّب أولويات مشكلات الاعتماد والدفع والتعديلات قبل إصدار مسير الرواتب.</x:v>
      </x:c>
      <x:c r="D10" s="33" t="str">
        <x:v>رتّب أولويات مشكلات الاعتماد والدفع والتعديلات قبل إصدار مسير الرواتب.</x:v>
      </x:c>
      <x:c r="E10" s="33" t="str">
        <x:v>رتّب أولويات مشكلات الاعتماد والدفع والتعديلات قبل إصدار مسير الرواتب.</x:v>
      </x:c>
      <x:c r="F10" s="33" t="str">
        <x:v>رتّب أولويات مشكلات الاعتماد والدفع والتعديلات قبل إصدار مسير الرواتب.</x:v>
      </x:c>
      <x:c r="G10" s="33" t="str">
        <x:v>رتّب أولويات مشكلات الاعتماد والدفع والتعديلات قبل إصدار مسير الرواتب.</x:v>
      </x:c>
      <x:c r="H10" s="33" t="str">
        <x:v>رتّب أولويات مشكلات الاعتماد والدفع والتعديلات قبل إصدار مسير الرواتب.</x:v>
      </x:c>
      <x:c r="I10" s="33" t="str">
        <x:v>رتّب أولويات مشكلات الاعتماد والدفع والتعديلات قبل إصدار مسير الرواتب.</x:v>
      </x:c>
      <x:c r="J10" s="33" t="str">
        <x:v>رتّب أولويات مشكلات الاعتماد والدفع والتعديلات قبل إصدار مسير الرواتب.</x:v>
      </x:c>
      <x:c r="K10" s="33" t="str">
        <x:v>رتّب أولويات مشكلات الاعتماد والدفع والتعديلات قبل إصدار مسير الرواتب.</x:v>
      </x:c>
      <x:c r="L10" s="33" t="str">
        <x:v>رتّب أولويات مشكلات الاعتماد والدفع والتعديلات قبل إصدار مسير الرواتب.</x:v>
      </x:c>
      <x:c r="M10" s="33" t="str">
        <x:v>رتّب أولويات مشكلات الاعتماد والدفع والتعديلات قبل إصدار مسير الرواتب.</x:v>
      </x:c>
      <x:c r="N10" s="33" t="str">
        <x:v>رتّب أولويات مشكلات الاعتماد والدفع والتعديلات قبل إصدار مسير الرواتب.</x:v>
      </x:c>
      <x:c r="O10" s="33" t="str">
        <x:v>رتّب أولويات مشكلات الاعتماد والدفع والتعديلات قبل إصدار مسير الرواتب.</x:v>
      </x:c>
      <x:c r="P10" s="33" t="str">
        <x:v>رتّب أولويات مشكلات الاعتماد والدفع والتعديلات قبل إصدار مسير الرواتب.</x:v>
      </x:c>
      <x:c r="Q10" s="37" t="str">
        <x:v>Excel 2021 لسطح المكتب  •  XLSX بلا وحدات ماكرو
مدفوع بالمعادلات  •  بيانات نموذجية افتراضية</x:v>
      </x:c>
      <x:c r="R10" s="37" t="str">
        <x:v>Excel 2021 لسطح المكتب  •  XLSX بلا وحدات ماكرو
مدفوع بالمعادلات  •  بيانات نموذجية افتراضية</x:v>
      </x:c>
      <x:c r="S10" s="37" t="str">
        <x:v>Excel 2021 لسطح المكتب  •  XLSX بلا وحدات ماكرو
مدفوع بالمعادلات  •  بيانات نموذجية افتراضية</x:v>
      </x:c>
      <x:c r="T10" s="37" t="str">
        <x:v>Excel 2021 لسطح المكتب  •  XLSX بلا وحدات ماكرو
مدفوع بالمعادلات  •  بيانات نموذجية افتراضية</x:v>
      </x:c>
    </x:row>
    <x:row r="11">
      <x:c r="A11" s="176"/>
      <x:c r="B11" s="176"/>
      <x:c r="C11" s="176"/>
      <x:c r="D11" s="176"/>
      <x:c r="E11" s="176"/>
      <x:c r="F11" s="176"/>
      <x:c r="G11" s="176"/>
      <x:c r="H11" s="176"/>
      <x:c r="I11" s="176"/>
      <x:c r="J11" s="176"/>
      <x:c r="K11" s="176"/>
      <x:c r="L11" s="176"/>
      <x:c r="M11" s="176"/>
      <x:c r="N11" s="176"/>
      <x:c r="O11" s="176"/>
      <x:c r="P11" s="176"/>
      <x:c r="Q11" s="176"/>
      <x:c r="R11" s="176"/>
      <x:c r="S11" s="176"/>
      <x:c r="T11" s="176"/>
    </x:row>
    <x:row r="12">
      <x:c r="A12" s="99" t="str">
        <x:v>مشكلات مسير الرواتب المفتوحة</x:v>
      </x:c>
      <x:c r="B12" s="99" t="str">
        <x:v>مشكلات مسير الرواتب المفتوحة</x:v>
      </x:c>
      <x:c r="C12" s="99" t="str">
        <x:v>مشكلات مسير الرواتب المفتوحة</x:v>
      </x:c>
      <x:c r="D12" s="99" t="str">
        <x:v>مشكلات مسير الرواتب المفتوحة</x:v>
      </x:c>
      <x:c r="E12" s="102" t="str">
        <x:v>الاعتماد مطلوب</x:v>
      </x:c>
      <x:c r="F12" s="102" t="str">
        <x:v>الاعتماد مطلوب</x:v>
      </x:c>
      <x:c r="G12" s="102" t="str">
        <x:v>الاعتماد مطلوب</x:v>
      </x:c>
      <x:c r="H12" s="102" t="str">
        <x:v>الاعتماد مطلوب</x:v>
      </x:c>
      <x:c r="I12" s="73" t="str">
        <x:v>مدفوعات غير جاهزة</x:v>
      </x:c>
      <x:c r="J12" s="73" t="str">
        <x:v>مدفوعات غير جاهزة</x:v>
      </x:c>
      <x:c r="K12" s="73" t="str">
        <x:v>مدفوعات غير جاهزة</x:v>
      </x:c>
      <x:c r="L12" s="73" t="str">
        <x:v>مدفوعات غير جاهزة</x:v>
      </x:c>
      <x:c r="M12" s="99" t="str">
        <x:v>تعديلات مسودة</x:v>
      </x:c>
      <x:c r="N12" s="99" t="str">
        <x:v>تعديلات مسودة</x:v>
      </x:c>
      <x:c r="O12" s="99" t="str">
        <x:v>تعديلات مسودة</x:v>
      </x:c>
      <x:c r="P12" s="99" t="str">
        <x:v>تعديلات مسودة</x:v>
      </x:c>
      <x:c r="Q12" s="176"/>
      <x:c r="R12" s="176"/>
      <x:c r="S12" s="176"/>
      <x:c r="T12" s="176"/>
    </x:row>
    <x:row r="13">
      <x:c r="A13" s="92" t="n">
        <x:f>COUNTIFS('مسير الرواتب'!$A$19:$A$58,"&lt;&gt;",'مسير الرواتب'!$S$19:$S$58,"&lt;&gt;واضح")</x:f>
        <x:v>1</x:v>
      </x:c>
      <x:c r="B13" s="87" t="str"/>
      <x:c r="C13" s="87" t="str"/>
      <x:c r="D13" s="88" t="str"/>
      <x:c r="E13" s="92" t="n">
        <x:f>COUNTIF('مسير الرواتب'!$S$19:$S$58,"الاعتماد مطلوب")</x:f>
        <x:v>1</x:v>
      </x:c>
      <x:c r="F13" s="87" t="str"/>
      <x:c r="G13" s="87" t="str"/>
      <x:c r="H13" s="88" t="str"/>
      <x:c r="I13" s="92" t="n">
        <x:f>COUNTIF('مسير الرواتب'!$R$19:$R$58,"غير مجدول")</x:f>
        <x:v>1</x:v>
      </x:c>
      <x:c r="J13" s="87" t="str"/>
      <x:c r="K13" s="87" t="str"/>
      <x:c r="L13" s="88" t="str"/>
      <x:c r="M13" s="92" t="n">
        <x:f>COUNTIF('التعديلات'!$G$14:$G$60,"مسودة")</x:f>
        <x:v>1</x:v>
      </x:c>
      <x:c r="N13" s="87" t="str"/>
      <x:c r="O13" s="87" t="str"/>
      <x:c r="P13" s="88" t="str"/>
      <x:c r="Q13" s="176"/>
      <x:c r="R13" s="176"/>
      <x:c r="S13" s="176"/>
      <x:c r="T13" s="176"/>
    </x:row>
    <x:row r="14">
      <x:c r="A14" s="86" t="str"/>
      <x:c r="B14" s="87" t="str"/>
      <x:c r="C14" s="87" t="str"/>
      <x:c r="D14" s="88" t="str"/>
      <x:c r="E14" s="86" t="str"/>
      <x:c r="F14" s="87" t="str"/>
      <x:c r="G14" s="87" t="str"/>
      <x:c r="H14" s="88" t="str"/>
      <x:c r="I14" s="86" t="str"/>
      <x:c r="J14" s="87" t="str"/>
      <x:c r="K14" s="87" t="str"/>
      <x:c r="L14" s="88" t="str"/>
      <x:c r="M14" s="86" t="str"/>
      <x:c r="N14" s="87" t="str"/>
      <x:c r="O14" s="87" t="str"/>
      <x:c r="P14" s="88" t="str"/>
      <x:c r="Q14" s="176"/>
      <x:c r="R14" s="176"/>
      <x:c r="S14" s="176"/>
      <x:c r="T14" s="176"/>
    </x:row>
    <x:row r="15">
      <x:c r="A15" s="89" t="str"/>
      <x:c r="B15" s="90" t="str"/>
      <x:c r="C15" s="90" t="str"/>
      <x:c r="D15" s="91" t="str"/>
      <x:c r="E15" s="89" t="str"/>
      <x:c r="F15" s="90" t="str"/>
      <x:c r="G15" s="90" t="str"/>
      <x:c r="H15" s="91" t="str"/>
      <x:c r="I15" s="89" t="str"/>
      <x:c r="J15" s="90" t="str"/>
      <x:c r="K15" s="90" t="str"/>
      <x:c r="L15" s="91" t="str"/>
      <x:c r="M15" s="89" t="str"/>
      <x:c r="N15" s="90" t="str"/>
      <x:c r="O15" s="90" t="str"/>
      <x:c r="P15" s="91" t="str"/>
      <x:c r="Q15" s="176"/>
      <x:c r="R15" s="176"/>
      <x:c r="S15" s="176"/>
      <x:c r="T15" s="176"/>
    </x:row>
    <x:row r="16">
      <x:c r="A16" s="176"/>
      <x:c r="B16" s="176"/>
      <x:c r="C16" s="176"/>
      <x:c r="D16" s="176"/>
      <x:c r="E16" s="176"/>
      <x:c r="F16" s="176"/>
      <x:c r="G16" s="176"/>
      <x:c r="H16" s="176"/>
      <x:c r="I16" s="176"/>
      <x:c r="J16" s="176"/>
      <x:c r="K16" s="176"/>
      <x:c r="L16" s="176"/>
      <x:c r="M16" s="176"/>
      <x:c r="N16" s="176"/>
      <x:c r="O16" s="176"/>
      <x:c r="P16" s="176"/>
      <x:c r="Q16" s="176"/>
      <x:c r="R16" s="176"/>
      <x:c r="S16" s="176"/>
      <x:c r="T16" s="176"/>
    </x:row>
    <x:row r="17">
      <x:c r="A17" s="176"/>
      <x:c r="B17" s="176"/>
      <x:c r="C17" s="176"/>
      <x:c r="D17" s="176"/>
      <x:c r="E17" s="176"/>
      <x:c r="F17" s="176"/>
      <x:c r="G17" s="176"/>
      <x:c r="H17" s="176"/>
      <x:c r="I17" s="176"/>
      <x:c r="J17" s="176"/>
      <x:c r="K17" s="176"/>
      <x:c r="L17" s="176"/>
      <x:c r="M17" s="176"/>
      <x:c r="N17" s="176"/>
      <x:c r="O17" s="176"/>
      <x:c r="P17" s="176"/>
      <x:c r="Q17" s="176"/>
      <x:c r="R17" s="176"/>
      <x:c r="S17" s="176"/>
      <x:c r="T17" s="176"/>
    </x:row>
    <x:row r="18" ht="24" customHeight="1">
      <x:c r="A18" s="39" t="str">
        <x:v>قائمة الأولويات  •  حدّث سجلات المصدر للمعالجة</x:v>
      </x:c>
      <x:c r="B18" s="39" t="str">
        <x:v>قائمة الأولويات  •  حدّث سجلات المصدر للمعالجة</x:v>
      </x:c>
      <x:c r="C18" s="39" t="str">
        <x:v>قائمة الأولويات  •  حدّث سجلات المصدر للمعالجة</x:v>
      </x:c>
      <x:c r="D18" s="39" t="str">
        <x:v>قائمة الأولويات  •  حدّث سجلات المصدر للمعالجة</x:v>
      </x:c>
      <x:c r="E18" s="39" t="str">
        <x:v>قائمة الأولويات  •  حدّث سجلات المصدر للمعالجة</x:v>
      </x:c>
      <x:c r="F18" s="39" t="str">
        <x:v>قائمة الأولويات  •  حدّث سجلات المصدر للمعالجة</x:v>
      </x:c>
      <x:c r="G18" s="39" t="str">
        <x:v>قائمة الأولويات  •  حدّث سجلات المصدر للمعالجة</x:v>
      </x:c>
      <x:c r="H18" s="39" t="str">
        <x:v>قائمة الأولويات  •  حدّث سجلات المصدر للمعالجة</x:v>
      </x:c>
      <x:c r="I18" s="39" t="str">
        <x:v>قائمة الأولويات  •  حدّث سجلات المصدر للمعالجة</x:v>
      </x:c>
      <x:c r="J18" s="39" t="str">
        <x:v>قائمة الأولويات  •  حدّث سجلات المصدر للمعالجة</x:v>
      </x:c>
      <x:c r="K18" s="39" t="str">
        <x:v>قائمة الأولويات  •  حدّث سجلات المصدر للمعالجة</x:v>
      </x:c>
      <x:c r="L18" s="39" t="str">
        <x:v>قائمة الأولويات  •  حدّث سجلات المصدر للمعالجة</x:v>
      </x:c>
      <x:c r="M18" s="39" t="str">
        <x:v>قائمة الأولويات  •  حدّث سجلات المصدر للمعالجة</x:v>
      </x:c>
      <x:c r="N18" s="39" t="str">
        <x:v>قائمة الأولويات  •  حدّث سجلات المصدر للمعالجة</x:v>
      </x:c>
      <x:c r="O18" s="39" t="str">
        <x:v>قائمة الأولويات  •  حدّث سجلات المصدر للمعالجة</x:v>
      </x:c>
      <x:c r="P18" s="39" t="str">
        <x:v>قائمة الأولويات  •  حدّث سجلات المصدر للمعالجة</x:v>
      </x:c>
      <x:c r="Q18" s="39" t="str">
        <x:v>قائمة الأولويات  •  حدّث سجلات المصدر للمعالجة</x:v>
      </x:c>
      <x:c r="R18" s="39" t="str">
        <x:v>قائمة الأولويات  •  حدّث سجلات المصدر للمعالجة</x:v>
      </x:c>
      <x:c r="S18" s="39" t="str">
        <x:v>قائمة الأولويات  •  حدّث سجلات المصدر للمعالجة</x:v>
      </x:c>
      <x:c r="T18" s="39" t="str">
        <x:v>قائمة الأولويات  •  حدّث سجلات المصدر للمعالجة</x:v>
      </x:c>
    </x:row>
    <x:row r="19">
      <x:c r="A19" s="66" t="str">
        <x:v>معرف الموظف</x:v>
      </x:c>
      <x:c r="B19" s="66" t="str">
        <x:v>الموظف</x:v>
      </x:c>
      <x:c r="C19" s="66" t="str">
        <x:v>القسم</x:v>
      </x:c>
      <x:c r="D19" s="66" t="str">
        <x:v>إجمالي الأجر</x:v>
      </x:c>
      <x:c r="E19" s="66" t="str">
        <x:v>صافي الأجر</x:v>
      </x:c>
      <x:c r="F19" s="66" t="str">
        <x:v>الاعتماد</x:v>
      </x:c>
      <x:c r="G19" s="66" t="str">
        <x:v>حالة الدفع</x:v>
      </x:c>
      <x:c r="H19" s="66" t="str">
        <x:v>الاستثناء</x:v>
      </x:c>
      <x:c r="I19" s="66" t="str">
        <x:v>المراجع</x:v>
      </x:c>
      <x:c r="J19" s="176"/>
      <x:c r="K19" s="8" t="str">
        <x:v>ضبط التعديلات</x:v>
      </x:c>
      <x:c r="L19" s="8" t="str">
        <x:v>ضبط التعديلات</x:v>
      </x:c>
      <x:c r="M19" s="8" t="str">
        <x:v>ضبط التعديلات</x:v>
      </x:c>
      <x:c r="N19" s="8" t="str">
        <x:v>ضبط التعديلات</x:v>
      </x:c>
      <x:c r="O19" s="8" t="str">
        <x:v>ضبط التعديلات</x:v>
      </x:c>
      <x:c r="P19" s="8" t="str">
        <x:v>ضبط التعديلات</x:v>
      </x:c>
      <x:c r="Q19" s="8" t="str">
        <x:v>ضبط التعديلات</x:v>
      </x:c>
      <x:c r="R19" s="8" t="str">
        <x:v>ضبط التعديلات</x:v>
      </x:c>
      <x:c r="S19" s="8" t="str">
        <x:v>ضبط التعديلات</x:v>
      </x:c>
      <x:c r="T19" s="8" t="str">
        <x:v>ضبط التعديلات</x:v>
      </x:c>
    </x:row>
    <x:row r="20">
      <x:c r="A20" s="190" t="str">
        <x:f>IF('مسير الرواتب'!$A$19="","",IF('مسير الرواتب'!$S$19="واضح","",'مسير الرواتب'!$A$19))</x:f>
      </x:c>
      <x:c r="B20" s="190" t="str">
        <x:f>IF('مسير الرواتب'!$A$19="","",IF('مسير الرواتب'!$S$19="واضح","",'مسير الرواتب'!$B$19))</x:f>
      </x:c>
      <x:c r="C20" s="190" t="str">
        <x:f>IF('مسير الرواتب'!$A$19="","",IF('مسير الرواتب'!$S$19="واضح","",'مسير الرواتب'!$C$19))</x:f>
      </x:c>
      <x:c r="D20" s="191" t="str">
        <x:f>IF('مسير الرواتب'!$A$19="","",IF('مسير الرواتب'!$S$19="واضح","",'مسير الرواتب'!$L$19))</x:f>
      </x:c>
      <x:c r="E20" s="191" t="str">
        <x:f>IF('مسير الرواتب'!$A$19="","",IF('مسير الرواتب'!$S$19="واضح","",'مسير الرواتب'!$P$19))</x:f>
      </x:c>
      <x:c r="F20" s="190" t="str">
        <x:f>IF('مسير الرواتب'!$A$19="","",IF('مسير الرواتب'!$S$19="واضح","",'مسير الرواتب'!$Q$19))</x:f>
      </x:c>
      <x:c r="G20" s="190" t="str">
        <x:f>IF('مسير الرواتب'!$A$19="","",IF('مسير الرواتب'!$S$19="واضح","",'مسير الرواتب'!$R$19))</x:f>
      </x:c>
      <x:c r="H20" s="190" t="str">
        <x:f>IF('مسير الرواتب'!$A$19="","",IF('مسير الرواتب'!$S$19="واضح","",'مسير الرواتب'!$S$19))</x:f>
      </x:c>
      <x:c r="I20" s="190" t="str">
        <x:f>IF('مسير الرواتب'!$A$19="","",IF('مسير الرواتب'!$S$19="واضح","",'مسير الرواتب'!$T$19))</x:f>
      </x:c>
      <x:c r="J20" s="176"/>
      <x:c r="K20" s="8" t="str">
        <x:v>ضبط التعديلات</x:v>
      </x:c>
      <x:c r="L20" s="8" t="str">
        <x:v>ضبط التعديلات</x:v>
      </x:c>
      <x:c r="M20" s="8" t="str">
        <x:v>ضبط التعديلات</x:v>
      </x:c>
      <x:c r="N20" s="8" t="str">
        <x:v>ضبط التعديلات</x:v>
      </x:c>
      <x:c r="O20" s="8" t="str">
        <x:v>ضبط التعديلات</x:v>
      </x:c>
      <x:c r="P20" s="8" t="str">
        <x:v>ضبط التعديلات</x:v>
      </x:c>
      <x:c r="Q20" s="8" t="str">
        <x:v>ضبط التعديلات</x:v>
      </x:c>
      <x:c r="R20" s="8" t="str">
        <x:v>ضبط التعديلات</x:v>
      </x:c>
      <x:c r="S20" s="8" t="str">
        <x:v>ضبط التعديلات</x:v>
      </x:c>
      <x:c r="T20" s="8" t="str">
        <x:v>ضبط التعديلات</x:v>
      </x:c>
    </x:row>
    <x:row r="21">
      <x:c r="A21" s="190" t="str">
        <x:f>IF('مسير الرواتب'!$A$20="","",IF('مسير الرواتب'!$S$20="واضح","",'مسير الرواتب'!$A$20))</x:f>
      </x:c>
      <x:c r="B21" s="190" t="str">
        <x:f>IF('مسير الرواتب'!$A$20="","",IF('مسير الرواتب'!$S$20="واضح","",'مسير الرواتب'!$B$20))</x:f>
      </x:c>
      <x:c r="C21" s="190" t="str">
        <x:f>IF('مسير الرواتب'!$A$20="","",IF('مسير الرواتب'!$S$20="واضح","",'مسير الرواتب'!$C$20))</x:f>
      </x:c>
      <x:c r="D21" s="191" t="str">
        <x:f>IF('مسير الرواتب'!$A$20="","",IF('مسير الرواتب'!$S$20="واضح","",'مسير الرواتب'!$L$20))</x:f>
      </x:c>
      <x:c r="E21" s="191" t="str">
        <x:f>IF('مسير الرواتب'!$A$20="","",IF('مسير الرواتب'!$S$20="واضح","",'مسير الرواتب'!$P$20))</x:f>
      </x:c>
      <x:c r="F21" s="190" t="str">
        <x:f>IF('مسير الرواتب'!$A$20="","",IF('مسير الرواتب'!$S$20="واضح","",'مسير الرواتب'!$Q$20))</x:f>
      </x:c>
      <x:c r="G21" s="190" t="str">
        <x:f>IF('مسير الرواتب'!$A$20="","",IF('مسير الرواتب'!$S$20="واضح","",'مسير الرواتب'!$R$20))</x:f>
      </x:c>
      <x:c r="H21" s="190" t="str">
        <x:f>IF('مسير الرواتب'!$A$20="","",IF('مسير الرواتب'!$S$20="واضح","",'مسير الرواتب'!$S$20))</x:f>
      </x:c>
      <x:c r="I21" s="190" t="str">
        <x:f>IF('مسير الرواتب'!$A$20="","",IF('مسير الرواتب'!$S$20="واضح","",'مسير الرواتب'!$T$20))</x:f>
      </x:c>
      <x:c r="J21" s="176"/>
      <x:c r="K21" s="8" t="str">
        <x:v>ضبط التعديلات</x:v>
      </x:c>
      <x:c r="L21" s="8" t="str">
        <x:v>ضبط التعديلات</x:v>
      </x:c>
      <x:c r="M21" s="8" t="str">
        <x:v>ضبط التعديلات</x:v>
      </x:c>
      <x:c r="N21" s="8" t="str">
        <x:v>ضبط التعديلات</x:v>
      </x:c>
      <x:c r="O21" s="8" t="str">
        <x:v>ضبط التعديلات</x:v>
      </x:c>
      <x:c r="P21" s="8" t="str">
        <x:v>ضبط التعديلات</x:v>
      </x:c>
      <x:c r="Q21" s="8" t="str">
        <x:v>ضبط التعديلات</x:v>
      </x:c>
      <x:c r="R21" s="8" t="str">
        <x:v>ضبط التعديلات</x:v>
      </x:c>
      <x:c r="S21" s="8" t="str">
        <x:v>ضبط التعديلات</x:v>
      </x:c>
      <x:c r="T21" s="8" t="str">
        <x:v>ضبط التعديلات</x:v>
      </x:c>
    </x:row>
    <x:row r="22">
      <x:c r="A22" s="190" t="str">
        <x:f>IF('مسير الرواتب'!$A$21="","",IF('مسير الرواتب'!$S$21="واضح","",'مسير الرواتب'!$A$21))</x:f>
      </x:c>
      <x:c r="B22" s="190" t="str">
        <x:f>IF('مسير الرواتب'!$A$21="","",IF('مسير الرواتب'!$S$21="واضح","",'مسير الرواتب'!$B$21))</x:f>
      </x:c>
      <x:c r="C22" s="190" t="str">
        <x:f>IF('مسير الرواتب'!$A$21="","",IF('مسير الرواتب'!$S$21="واضح","",'مسير الرواتب'!$C$21))</x:f>
      </x:c>
      <x:c r="D22" s="191" t="str">
        <x:f>IF('مسير الرواتب'!$A$21="","",IF('مسير الرواتب'!$S$21="واضح","",'مسير الرواتب'!$L$21))</x:f>
      </x:c>
      <x:c r="E22" s="191" t="str">
        <x:f>IF('مسير الرواتب'!$A$21="","",IF('مسير الرواتب'!$S$21="واضح","",'مسير الرواتب'!$P$21))</x:f>
      </x:c>
      <x:c r="F22" s="190" t="str">
        <x:f>IF('مسير الرواتب'!$A$21="","",IF('مسير الرواتب'!$S$21="واضح","",'مسير الرواتب'!$Q$21))</x:f>
      </x:c>
      <x:c r="G22" s="190" t="str">
        <x:f>IF('مسير الرواتب'!$A$21="","",IF('مسير الرواتب'!$S$21="واضح","",'مسير الرواتب'!$R$21))</x:f>
      </x:c>
      <x:c r="H22" s="190" t="str">
        <x:f>IF('مسير الرواتب'!$A$21="","",IF('مسير الرواتب'!$S$21="واضح","",'مسير الرواتب'!$S$21))</x:f>
      </x:c>
      <x:c r="I22" s="190" t="str">
        <x:f>IF('مسير الرواتب'!$A$21="","",IF('مسير الرواتب'!$S$21="واضح","",'مسير الرواتب'!$T$21))</x:f>
      </x:c>
      <x:c r="J22" s="176"/>
      <x:c r="K22" s="8" t="str">
        <x:v>ضبط التعديلات</x:v>
      </x:c>
      <x:c r="L22" s="8" t="str">
        <x:v>ضبط التعديلات</x:v>
      </x:c>
      <x:c r="M22" s="8" t="str">
        <x:v>ضبط التعديلات</x:v>
      </x:c>
      <x:c r="N22" s="8" t="str">
        <x:v>ضبط التعديلات</x:v>
      </x:c>
      <x:c r="O22" s="8" t="str">
        <x:v>ضبط التعديلات</x:v>
      </x:c>
      <x:c r="P22" s="8" t="str">
        <x:v>ضبط التعديلات</x:v>
      </x:c>
      <x:c r="Q22" s="8" t="str">
        <x:v>ضبط التعديلات</x:v>
      </x:c>
      <x:c r="R22" s="8" t="str">
        <x:v>ضبط التعديلات</x:v>
      </x:c>
      <x:c r="S22" s="8" t="str">
        <x:v>ضبط التعديلات</x:v>
      </x:c>
      <x:c r="T22" s="8" t="str">
        <x:v>ضبط التعديلات</x:v>
      </x:c>
    </x:row>
    <x:row r="23">
      <x:c r="A23" s="190" t="str">
        <x:f>IF('مسير الرواتب'!$A$22="","",IF('مسير الرواتب'!$S$22="واضح","",'مسير الرواتب'!$A$22))</x:f>
      </x:c>
      <x:c r="B23" s="190" t="str">
        <x:f>IF('مسير الرواتب'!$A$22="","",IF('مسير الرواتب'!$S$22="واضح","",'مسير الرواتب'!$B$22))</x:f>
      </x:c>
      <x:c r="C23" s="190" t="str">
        <x:f>IF('مسير الرواتب'!$A$22="","",IF('مسير الرواتب'!$S$22="واضح","",'مسير الرواتب'!$C$22))</x:f>
      </x:c>
      <x:c r="D23" s="191" t="str">
        <x:f>IF('مسير الرواتب'!$A$22="","",IF('مسير الرواتب'!$S$22="واضح","",'مسير الرواتب'!$L$22))</x:f>
      </x:c>
      <x:c r="E23" s="191" t="str">
        <x:f>IF('مسير الرواتب'!$A$22="","",IF('مسير الرواتب'!$S$22="واضح","",'مسير الرواتب'!$P$22))</x:f>
      </x:c>
      <x:c r="F23" s="190" t="str">
        <x:f>IF('مسير الرواتب'!$A$22="","",IF('مسير الرواتب'!$S$22="واضح","",'مسير الرواتب'!$Q$22))</x:f>
      </x:c>
      <x:c r="G23" s="190" t="str">
        <x:f>IF('مسير الرواتب'!$A$22="","",IF('مسير الرواتب'!$S$22="واضح","",'مسير الرواتب'!$R$22))</x:f>
      </x:c>
      <x:c r="H23" s="190" t="str">
        <x:f>IF('مسير الرواتب'!$A$22="","",IF('مسير الرواتب'!$S$22="واضح","",'مسير الرواتب'!$S$22))</x:f>
      </x:c>
      <x:c r="I23" s="190" t="str">
        <x:f>IF('مسير الرواتب'!$A$22="","",IF('مسير الرواتب'!$S$22="واضح","",'مسير الرواتب'!$T$22))</x:f>
      </x:c>
      <x:c r="J23" s="176"/>
      <x:c r="K23" s="8" t="str">
        <x:v>ضبط التعديلات</x:v>
      </x:c>
      <x:c r="L23" s="8" t="str">
        <x:v>ضبط التعديلات</x:v>
      </x:c>
      <x:c r="M23" s="8" t="str">
        <x:v>ضبط التعديلات</x:v>
      </x:c>
      <x:c r="N23" s="8" t="str">
        <x:v>ضبط التعديلات</x:v>
      </x:c>
      <x:c r="O23" s="8" t="str">
        <x:v>ضبط التعديلات</x:v>
      </x:c>
      <x:c r="P23" s="8" t="str">
        <x:v>ضبط التعديلات</x:v>
      </x:c>
      <x:c r="Q23" s="8" t="str">
        <x:v>ضبط التعديلات</x:v>
      </x:c>
      <x:c r="R23" s="8" t="str">
        <x:v>ضبط التعديلات</x:v>
      </x:c>
      <x:c r="S23" s="8" t="str">
        <x:v>ضبط التعديلات</x:v>
      </x:c>
      <x:c r="T23" s="8" t="str">
        <x:v>ضبط التعديلات</x:v>
      </x:c>
    </x:row>
    <x:row r="24">
      <x:c r="A24" s="190" t="str">
        <x:f>IF('مسير الرواتب'!$A$23="","",IF('مسير الرواتب'!$S$23="واضح","",'مسير الرواتب'!$A$23))</x:f>
      </x:c>
      <x:c r="B24" s="190" t="str">
        <x:f>IF('مسير الرواتب'!$A$23="","",IF('مسير الرواتب'!$S$23="واضح","",'مسير الرواتب'!$B$23))</x:f>
      </x:c>
      <x:c r="C24" s="190" t="str">
        <x:f>IF('مسير الرواتب'!$A$23="","",IF('مسير الرواتب'!$S$23="واضح","",'مسير الرواتب'!$C$23))</x:f>
      </x:c>
      <x:c r="D24" s="191" t="str">
        <x:f>IF('مسير الرواتب'!$A$23="","",IF('مسير الرواتب'!$S$23="واضح","",'مسير الرواتب'!$L$23))</x:f>
      </x:c>
      <x:c r="E24" s="191" t="str">
        <x:f>IF('مسير الرواتب'!$A$23="","",IF('مسير الرواتب'!$S$23="واضح","",'مسير الرواتب'!$P$23))</x:f>
      </x:c>
      <x:c r="F24" s="190" t="str">
        <x:f>IF('مسير الرواتب'!$A$23="","",IF('مسير الرواتب'!$S$23="واضح","",'مسير الرواتب'!$Q$23))</x:f>
      </x:c>
      <x:c r="G24" s="190" t="str">
        <x:f>IF('مسير الرواتب'!$A$23="","",IF('مسير الرواتب'!$S$23="واضح","",'مسير الرواتب'!$R$23))</x:f>
      </x:c>
      <x:c r="H24" s="190" t="str">
        <x:f>IF('مسير الرواتب'!$A$23="","",IF('مسير الرواتب'!$S$23="واضح","",'مسير الرواتب'!$S$23))</x:f>
      </x:c>
      <x:c r="I24" s="190" t="str">
        <x:f>IF('مسير الرواتب'!$A$23="","",IF('مسير الرواتب'!$S$23="واضح","",'مسير الرواتب'!$T$23))</x:f>
      </x:c>
      <x:c r="J24" s="176"/>
      <x:c r="K24" s="8" t="str">
        <x:v>ضبط التعديلات</x:v>
      </x:c>
      <x:c r="L24" s="8" t="str">
        <x:v>ضبط التعديلات</x:v>
      </x:c>
      <x:c r="M24" s="8" t="str">
        <x:v>ضبط التعديلات</x:v>
      </x:c>
      <x:c r="N24" s="8" t="str">
        <x:v>ضبط التعديلات</x:v>
      </x:c>
      <x:c r="O24" s="8" t="str">
        <x:v>ضبط التعديلات</x:v>
      </x:c>
      <x:c r="P24" s="8" t="str">
        <x:v>ضبط التعديلات</x:v>
      </x:c>
      <x:c r="Q24" s="8" t="str">
        <x:v>ضبط التعديلات</x:v>
      </x:c>
      <x:c r="R24" s="8" t="str">
        <x:v>ضبط التعديلات</x:v>
      </x:c>
      <x:c r="S24" s="8" t="str">
        <x:v>ضبط التعديلات</x:v>
      </x:c>
      <x:c r="T24" s="8" t="str">
        <x:v>ضبط التعديلات</x:v>
      </x:c>
    </x:row>
    <x:row r="25">
      <x:c r="A25" s="190" t="str">
        <x:f>IF('مسير الرواتب'!$A$24="","",IF('مسير الرواتب'!$S$24="واضح","",'مسير الرواتب'!$A$24))</x:f>
      </x:c>
      <x:c r="B25" s="190" t="str">
        <x:f>IF('مسير الرواتب'!$A$24="","",IF('مسير الرواتب'!$S$24="واضح","",'مسير الرواتب'!$B$24))</x:f>
      </x:c>
      <x:c r="C25" s="190" t="str">
        <x:f>IF('مسير الرواتب'!$A$24="","",IF('مسير الرواتب'!$S$24="واضح","",'مسير الرواتب'!$C$24))</x:f>
      </x:c>
      <x:c r="D25" s="191" t="str">
        <x:f>IF('مسير الرواتب'!$A$24="","",IF('مسير الرواتب'!$S$24="واضح","",'مسير الرواتب'!$L$24))</x:f>
      </x:c>
      <x:c r="E25" s="191" t="str">
        <x:f>IF('مسير الرواتب'!$A$24="","",IF('مسير الرواتب'!$S$24="واضح","",'مسير الرواتب'!$P$24))</x:f>
      </x:c>
      <x:c r="F25" s="190" t="str">
        <x:f>IF('مسير الرواتب'!$A$24="","",IF('مسير الرواتب'!$S$24="واضح","",'مسير الرواتب'!$Q$24))</x:f>
      </x:c>
      <x:c r="G25" s="190" t="str">
        <x:f>IF('مسير الرواتب'!$A$24="","",IF('مسير الرواتب'!$S$24="واضح","",'مسير الرواتب'!$R$24))</x:f>
      </x:c>
      <x:c r="H25" s="190" t="str">
        <x:f>IF('مسير الرواتب'!$A$24="","",IF('مسير الرواتب'!$S$24="واضح","",'مسير الرواتب'!$S$24))</x:f>
      </x:c>
      <x:c r="I25" s="190" t="str">
        <x:f>IF('مسير الرواتب'!$A$24="","",IF('مسير الرواتب'!$S$24="واضح","",'مسير الرواتب'!$T$24))</x:f>
      </x:c>
      <x:c r="J25" s="176"/>
      <x:c r="K25" s="52" t="str">
        <x:v>يوجد تعديل مسودة واحد يحتاج إلى اعتماد قبل أن يؤثر في مسير الرواتب. تُستبعد المسودات من الأجر المحسوب حتى تصبح حالتها معتمدة.</x:v>
      </x:c>
      <x:c r="L25" s="53" t="str">
        <x:v>يوجد تعديل مسودة واحد يحتاج إلى اعتماد قبل أن يؤثر في مسير الرواتب. تُستبعد المسودات من الأجر المحسوب حتى تصبح حالتها معتمدة.</x:v>
      </x:c>
      <x:c r="M25" s="53" t="str">
        <x:v>يوجد تعديل مسودة واحد يحتاج إلى اعتماد قبل أن يؤثر في مسير الرواتب. تُستبعد المسودات من الأجر المحسوب حتى تصبح حالتها معتمدة.</x:v>
      </x:c>
      <x:c r="N25" s="53" t="str">
        <x:v>يوجد تعديل مسودة واحد يحتاج إلى اعتماد قبل أن يؤثر في مسير الرواتب. تُستبعد المسودات من الأجر المحسوب حتى تصبح حالتها معتمدة.</x:v>
      </x:c>
      <x:c r="O25" s="53" t="str">
        <x:v>يوجد تعديل مسودة واحد يحتاج إلى اعتماد قبل أن يؤثر في مسير الرواتب. تُستبعد المسودات من الأجر المحسوب حتى تصبح حالتها معتمدة.</x:v>
      </x:c>
      <x:c r="P25" s="53" t="str">
        <x:v>يوجد تعديل مسودة واحد يحتاج إلى اعتماد قبل أن يؤثر في مسير الرواتب. تُستبعد المسودات من الأجر المحسوب حتى تصبح حالتها معتمدة.</x:v>
      </x:c>
      <x:c r="Q25" s="53" t="str">
        <x:v>يوجد تعديل مسودة واحد يحتاج إلى اعتماد قبل أن يؤثر في مسير الرواتب. تُستبعد المسودات من الأجر المحسوب حتى تصبح حالتها معتمدة.</x:v>
      </x:c>
      <x:c r="R25" s="53" t="str">
        <x:v>يوجد تعديل مسودة واحد يحتاج إلى اعتماد قبل أن يؤثر في مسير الرواتب. تُستبعد المسودات من الأجر المحسوب حتى تصبح حالتها معتمدة.</x:v>
      </x:c>
      <x:c r="S25" s="53" t="str">
        <x:v>يوجد تعديل مسودة واحد يحتاج إلى اعتماد قبل أن يؤثر في مسير الرواتب. تُستبعد المسودات من الأجر المحسوب حتى تصبح حالتها معتمدة.</x:v>
      </x:c>
      <x:c r="T25" s="53" t="str">
        <x:v>يوجد تعديل مسودة واحد يحتاج إلى اعتماد قبل أن يؤثر في مسير الرواتب. تُستبعد المسودات من الأجر المحسوب حتى تصبح حالتها معتمدة.</x:v>
      </x:c>
    </x:row>
    <x:row r="26">
      <x:c r="A26" s="190" t="str">
        <x:f>IF('مسير الرواتب'!$A$25="","",IF('مسير الرواتب'!$S$25="واضح","",'مسير الرواتب'!$A$25))</x:f>
        <x:v>EMP-007</x:v>
      </x:c>
      <x:c r="B26" s="190" t="str">
        <x:f>IF('مسير الرواتب'!$A$25="","",IF('مسير الرواتب'!$S$25="واضح","",'مسير الرواتب'!$B$25))</x:f>
        <x:v>Anna Brooks</x:v>
      </x:c>
      <x:c r="C26" s="190" t="str">
        <x:f>IF('مسير الرواتب'!$A$25="","",IF('مسير الرواتب'!$S$25="واضح","",'مسير الرواتب'!$C$25))</x:f>
        <x:v>المبيعات</x:v>
      </x:c>
      <x:c r="D26" s="191" t="n">
        <x:f>IF('مسير الرواتب'!$A$25="","",IF('مسير الرواتب'!$S$25="واضح","",'مسير الرواتب'!$L$25))</x:f>
        <x:v>2249.75</x:v>
      </x:c>
      <x:c r="E26" s="191" t="n">
        <x:f>IF('مسير الرواتب'!$A$25="","",IF('مسير الرواتب'!$S$25="واضح","",'مسير الرواتب'!$P$25))</x:f>
        <x:v>1984.75</x:v>
      </x:c>
      <x:c r="F26" s="190" t="str">
        <x:f>IF('مسير الرواتب'!$A$25="","",IF('مسير الرواتب'!$S$25="واضح","",'مسير الرواتب'!$Q$25))</x:f>
        <x:v>مسودة</x:v>
      </x:c>
      <x:c r="G26" s="190" t="str">
        <x:f>IF('مسير الرواتب'!$A$25="","",IF('مسير الرواتب'!$S$25="واضح","",'مسير الرواتب'!$R$25))</x:f>
        <x:v>غير مجدول</x:v>
      </x:c>
      <x:c r="H26" s="190" t="str">
        <x:f>IF('مسير الرواتب'!$A$25="","",IF('مسير الرواتب'!$S$25="واضح","",'مسير الرواتب'!$S$25))</x:f>
        <x:v>الاعتماد مطلوب</x:v>
      </x:c>
      <x:c r="I26" s="190" t="str">
        <x:f>IF('مسير الرواتب'!$A$25="","",IF('مسير الرواتب'!$S$25="واضح","",'مسير الرواتب'!$T$25))</x:f>
        <x:v>Omar Hassan</x:v>
      </x:c>
      <x:c r="J26" s="176"/>
      <x:c r="K26" s="52" t="str">
        <x:v>يوجد تعديل مسودة واحد يحتاج إلى اعتماد قبل أن يؤثر في مسير الرواتب. تُستبعد المسودات من الأجر المحسوب حتى تصبح حالتها معتمدة.</x:v>
      </x:c>
      <x:c r="L26" s="53" t="str">
        <x:v>يوجد تعديل مسودة واحد يحتاج إلى اعتماد قبل أن يؤثر في مسير الرواتب. تُستبعد المسودات من الأجر المحسوب حتى تصبح حالتها معتمدة.</x:v>
      </x:c>
      <x:c r="M26" s="53" t="str">
        <x:v>يوجد تعديل مسودة واحد يحتاج إلى اعتماد قبل أن يؤثر في مسير الرواتب. تُستبعد المسودات من الأجر المحسوب حتى تصبح حالتها معتمدة.</x:v>
      </x:c>
      <x:c r="N26" s="53" t="str">
        <x:v>يوجد تعديل مسودة واحد يحتاج إلى اعتماد قبل أن يؤثر في مسير الرواتب. تُستبعد المسودات من الأجر المحسوب حتى تصبح حالتها معتمدة.</x:v>
      </x:c>
      <x:c r="O26" s="53" t="str">
        <x:v>يوجد تعديل مسودة واحد يحتاج إلى اعتماد قبل أن يؤثر في مسير الرواتب. تُستبعد المسودات من الأجر المحسوب حتى تصبح حالتها معتمدة.</x:v>
      </x:c>
      <x:c r="P26" s="53" t="str">
        <x:v>يوجد تعديل مسودة واحد يحتاج إلى اعتماد قبل أن يؤثر في مسير الرواتب. تُستبعد المسودات من الأجر المحسوب حتى تصبح حالتها معتمدة.</x:v>
      </x:c>
      <x:c r="Q26" s="53" t="str">
        <x:v>يوجد تعديل مسودة واحد يحتاج إلى اعتماد قبل أن يؤثر في مسير الرواتب. تُستبعد المسودات من الأجر المحسوب حتى تصبح حالتها معتمدة.</x:v>
      </x:c>
      <x:c r="R26" s="53" t="str">
        <x:v>يوجد تعديل مسودة واحد يحتاج إلى اعتماد قبل أن يؤثر في مسير الرواتب. تُستبعد المسودات من الأجر المحسوب حتى تصبح حالتها معتمدة.</x:v>
      </x:c>
      <x:c r="S26" s="53" t="str">
        <x:v>يوجد تعديل مسودة واحد يحتاج إلى اعتماد قبل أن يؤثر في مسير الرواتب. تُستبعد المسودات من الأجر المحسوب حتى تصبح حالتها معتمدة.</x:v>
      </x:c>
      <x:c r="T26" s="53" t="str">
        <x:v>يوجد تعديل مسودة واحد يحتاج إلى اعتماد قبل أن يؤثر في مسير الرواتب. تُستبعد المسودات من الأجر المحسوب حتى تصبح حالتها معتمدة.</x:v>
      </x:c>
    </x:row>
    <x:row r="27">
      <x:c r="A27" s="190"/>
      <x:c r="B27" s="190"/>
      <x:c r="C27" s="190"/>
      <x:c r="D27" s="191"/>
      <x:c r="E27" s="191"/>
      <x:c r="F27" s="190"/>
      <x:c r="G27" s="190"/>
      <x:c r="H27" s="190"/>
      <x:c r="I27" s="190"/>
      <x:c r="J27" s="176"/>
      <x:c r="K27" s="52" t="str">
        <x:v>يوجد تعديل مسودة واحد يحتاج إلى اعتماد قبل أن يؤثر في مسير الرواتب. تُستبعد المسودات من الأجر المحسوب حتى تصبح حالتها معتمدة.</x:v>
      </x:c>
      <x:c r="L27" s="53" t="str">
        <x:v>يوجد تعديل مسودة واحد يحتاج إلى اعتماد قبل أن يؤثر في مسير الرواتب. تُستبعد المسودات من الأجر المحسوب حتى تصبح حالتها معتمدة.</x:v>
      </x:c>
      <x:c r="M27" s="53" t="str">
        <x:v>يوجد تعديل مسودة واحد يحتاج إلى اعتماد قبل أن يؤثر في مسير الرواتب. تُستبعد المسودات من الأجر المحسوب حتى تصبح حالتها معتمدة.</x:v>
      </x:c>
      <x:c r="N27" s="53" t="str">
        <x:v>يوجد تعديل مسودة واحد يحتاج إلى اعتماد قبل أن يؤثر في مسير الرواتب. تُستبعد المسودات من الأجر المحسوب حتى تصبح حالتها معتمدة.</x:v>
      </x:c>
      <x:c r="O27" s="53" t="str">
        <x:v>يوجد تعديل مسودة واحد يحتاج إلى اعتماد قبل أن يؤثر في مسير الرواتب. تُستبعد المسودات من الأجر المحسوب حتى تصبح حالتها معتمدة.</x:v>
      </x:c>
      <x:c r="P27" s="53" t="str">
        <x:v>يوجد تعديل مسودة واحد يحتاج إلى اعتماد قبل أن يؤثر في مسير الرواتب. تُستبعد المسودات من الأجر المحسوب حتى تصبح حالتها معتمدة.</x:v>
      </x:c>
      <x:c r="Q27" s="53" t="str">
        <x:v>يوجد تعديل مسودة واحد يحتاج إلى اعتماد قبل أن يؤثر في مسير الرواتب. تُستبعد المسودات من الأجر المحسوب حتى تصبح حالتها معتمدة.</x:v>
      </x:c>
      <x:c r="R27" s="53" t="str">
        <x:v>يوجد تعديل مسودة واحد يحتاج إلى اعتماد قبل أن يؤثر في مسير الرواتب. تُستبعد المسودات من الأجر المحسوب حتى تصبح حالتها معتمدة.</x:v>
      </x:c>
      <x:c r="S27" s="53" t="str">
        <x:v>يوجد تعديل مسودة واحد يحتاج إلى اعتماد قبل أن يؤثر في مسير الرواتب. تُستبعد المسودات من الأجر المحسوب حتى تصبح حالتها معتمدة.</x:v>
      </x:c>
      <x:c r="T27" s="53" t="str">
        <x:v>يوجد تعديل مسودة واحد يحتاج إلى اعتماد قبل أن يؤثر في مسير الرواتب. تُستبعد المسودات من الأجر المحسوب حتى تصبح حالتها معتمدة.</x:v>
      </x:c>
    </x:row>
    <x:row r="28">
      <x:c r="A28" s="190"/>
      <x:c r="B28" s="190"/>
      <x:c r="C28" s="190"/>
      <x:c r="D28" s="191"/>
      <x:c r="E28" s="191"/>
      <x:c r="F28" s="190"/>
      <x:c r="G28" s="190"/>
      <x:c r="H28" s="190"/>
      <x:c r="I28" s="190"/>
      <x:c r="J28" s="176"/>
      <x:c r="K28" s="52" t="str">
        <x:v>يوجد تعديل مسودة واحد يحتاج إلى اعتماد قبل أن يؤثر في مسير الرواتب. تُستبعد المسودات من الأجر المحسوب حتى تصبح حالتها معتمدة.</x:v>
      </x:c>
      <x:c r="L28" s="53" t="str">
        <x:v>يوجد تعديل مسودة واحد يحتاج إلى اعتماد قبل أن يؤثر في مسير الرواتب. تُستبعد المسودات من الأجر المحسوب حتى تصبح حالتها معتمدة.</x:v>
      </x:c>
      <x:c r="M28" s="53" t="str">
        <x:v>يوجد تعديل مسودة واحد يحتاج إلى اعتماد قبل أن يؤثر في مسير الرواتب. تُستبعد المسودات من الأجر المحسوب حتى تصبح حالتها معتمدة.</x:v>
      </x:c>
      <x:c r="N28" s="53" t="str">
        <x:v>يوجد تعديل مسودة واحد يحتاج إلى اعتماد قبل أن يؤثر في مسير الرواتب. تُستبعد المسودات من الأجر المحسوب حتى تصبح حالتها معتمدة.</x:v>
      </x:c>
      <x:c r="O28" s="53" t="str">
        <x:v>يوجد تعديل مسودة واحد يحتاج إلى اعتماد قبل أن يؤثر في مسير الرواتب. تُستبعد المسودات من الأجر المحسوب حتى تصبح حالتها معتمدة.</x:v>
      </x:c>
      <x:c r="P28" s="53" t="str">
        <x:v>يوجد تعديل مسودة واحد يحتاج إلى اعتماد قبل أن يؤثر في مسير الرواتب. تُستبعد المسودات من الأجر المحسوب حتى تصبح حالتها معتمدة.</x:v>
      </x:c>
      <x:c r="Q28" s="53" t="str">
        <x:v>يوجد تعديل مسودة واحد يحتاج إلى اعتماد قبل أن يؤثر في مسير الرواتب. تُستبعد المسودات من الأجر المحسوب حتى تصبح حالتها معتمدة.</x:v>
      </x:c>
      <x:c r="R28" s="53" t="str">
        <x:v>يوجد تعديل مسودة واحد يحتاج إلى اعتماد قبل أن يؤثر في مسير الرواتب. تُستبعد المسودات من الأجر المحسوب حتى تصبح حالتها معتمدة.</x:v>
      </x:c>
      <x:c r="S28" s="53" t="str">
        <x:v>يوجد تعديل مسودة واحد يحتاج إلى اعتماد قبل أن يؤثر في مسير الرواتب. تُستبعد المسودات من الأجر المحسوب حتى تصبح حالتها معتمدة.</x:v>
      </x:c>
      <x:c r="T28" s="53" t="str">
        <x:v>يوجد تعديل مسودة واحد يحتاج إلى اعتماد قبل أن يؤثر في مسير الرواتب. تُستبعد المسودات من الأجر المحسوب حتى تصبح حالتها معتمدة.</x:v>
      </x:c>
    </x:row>
    <x:row r="29">
      <x:c r="A29" s="190"/>
      <x:c r="B29" s="190"/>
      <x:c r="C29" s="190"/>
      <x:c r="D29" s="191"/>
      <x:c r="E29" s="191"/>
      <x:c r="F29" s="190"/>
      <x:c r="G29" s="190"/>
      <x:c r="H29" s="190"/>
      <x:c r="I29" s="190"/>
      <x:c r="J29" s="176"/>
      <x:c r="K29" s="52" t="str">
        <x:v>يوجد تعديل مسودة واحد يحتاج إلى اعتماد قبل أن يؤثر في مسير الرواتب. تُستبعد المسودات من الأجر المحسوب حتى تصبح حالتها معتمدة.</x:v>
      </x:c>
      <x:c r="L29" s="53" t="str">
        <x:v>يوجد تعديل مسودة واحد يحتاج إلى اعتماد قبل أن يؤثر في مسير الرواتب. تُستبعد المسودات من الأجر المحسوب حتى تصبح حالتها معتمدة.</x:v>
      </x:c>
      <x:c r="M29" s="53" t="str">
        <x:v>يوجد تعديل مسودة واحد يحتاج إلى اعتماد قبل أن يؤثر في مسير الرواتب. تُستبعد المسودات من الأجر المحسوب حتى تصبح حالتها معتمدة.</x:v>
      </x:c>
      <x:c r="N29" s="53" t="str">
        <x:v>يوجد تعديل مسودة واحد يحتاج إلى اعتماد قبل أن يؤثر في مسير الرواتب. تُستبعد المسودات من الأجر المحسوب حتى تصبح حالتها معتمدة.</x:v>
      </x:c>
      <x:c r="O29" s="53" t="str">
        <x:v>يوجد تعديل مسودة واحد يحتاج إلى اعتماد قبل أن يؤثر في مسير الرواتب. تُستبعد المسودات من الأجر المحسوب حتى تصبح حالتها معتمدة.</x:v>
      </x:c>
      <x:c r="P29" s="53" t="str">
        <x:v>يوجد تعديل مسودة واحد يحتاج إلى اعتماد قبل أن يؤثر في مسير الرواتب. تُستبعد المسودات من الأجر المحسوب حتى تصبح حالتها معتمدة.</x:v>
      </x:c>
      <x:c r="Q29" s="53" t="str">
        <x:v>يوجد تعديل مسودة واحد يحتاج إلى اعتماد قبل أن يؤثر في مسير الرواتب. تُستبعد المسودات من الأجر المحسوب حتى تصبح حالتها معتمدة.</x:v>
      </x:c>
      <x:c r="R29" s="53" t="str">
        <x:v>يوجد تعديل مسودة واحد يحتاج إلى اعتماد قبل أن يؤثر في مسير الرواتب. تُستبعد المسودات من الأجر المحسوب حتى تصبح حالتها معتمدة.</x:v>
      </x:c>
      <x:c r="S29" s="53" t="str">
        <x:v>يوجد تعديل مسودة واحد يحتاج إلى اعتماد قبل أن يؤثر في مسير الرواتب. تُستبعد المسودات من الأجر المحسوب حتى تصبح حالتها معتمدة.</x:v>
      </x:c>
      <x:c r="T29" s="53" t="str">
        <x:v>يوجد تعديل مسودة واحد يحتاج إلى اعتماد قبل أن يؤثر في مسير الرواتب. تُستبعد المسودات من الأجر المحسوب حتى تصبح حالتها معتمدة.</x:v>
      </x:c>
    </x:row>
    <x:row r="30">
      <x:c r="A30" s="190"/>
      <x:c r="B30" s="190"/>
      <x:c r="C30" s="190"/>
      <x:c r="D30" s="191"/>
      <x:c r="E30" s="191"/>
      <x:c r="F30" s="190"/>
      <x:c r="G30" s="190"/>
      <x:c r="H30" s="190"/>
      <x:c r="I30" s="190"/>
      <x:c r="J30" s="176"/>
      <x:c r="K30" s="176"/>
      <x:c r="L30" s="176"/>
      <x:c r="M30" s="176"/>
      <x:c r="N30" s="176"/>
      <x:c r="O30" s="176"/>
      <x:c r="P30" s="176"/>
      <x:c r="Q30" s="176"/>
      <x:c r="R30" s="176"/>
      <x:c r="S30" s="176"/>
      <x:c r="T30" s="176"/>
    </x:row>
    <x:row r="31">
      <x:c r="A31" s="190"/>
      <x:c r="B31" s="190"/>
      <x:c r="C31" s="190"/>
      <x:c r="D31" s="191"/>
      <x:c r="E31" s="191"/>
      <x:c r="F31" s="190"/>
      <x:c r="G31" s="190"/>
      <x:c r="H31" s="190"/>
      <x:c r="I31" s="190"/>
      <x:c r="J31" s="176"/>
      <x:c r="K31" s="176"/>
      <x:c r="L31" s="176"/>
      <x:c r="M31" s="176"/>
      <x:c r="N31" s="176"/>
      <x:c r="O31" s="176"/>
      <x:c r="P31" s="176"/>
      <x:c r="Q31" s="176"/>
      <x:c r="R31" s="176"/>
      <x:c r="S31" s="176"/>
      <x:c r="T31" s="176"/>
    </x:row>
    <x:row r="32">
      <x:c r="A32" s="190"/>
      <x:c r="B32" s="190"/>
      <x:c r="C32" s="190"/>
      <x:c r="D32" s="191"/>
      <x:c r="E32" s="191"/>
      <x:c r="F32" s="190"/>
      <x:c r="G32" s="190"/>
      <x:c r="H32" s="190"/>
      <x:c r="I32" s="190"/>
      <x:c r="J32" s="176"/>
      <x:c r="K32" s="176"/>
      <x:c r="L32" s="176"/>
      <x:c r="M32" s="176"/>
      <x:c r="N32" s="176"/>
      <x:c r="O32" s="176"/>
      <x:c r="P32" s="176"/>
      <x:c r="Q32" s="176"/>
      <x:c r="R32" s="176"/>
      <x:c r="S32" s="176"/>
      <x:c r="T32" s="176"/>
    </x:row>
    <x:row r="33">
      <x:c r="A33" s="190"/>
      <x:c r="B33" s="190"/>
      <x:c r="C33" s="190"/>
      <x:c r="D33" s="191"/>
      <x:c r="E33" s="191"/>
      <x:c r="F33" s="190"/>
      <x:c r="G33" s="190"/>
      <x:c r="H33" s="190"/>
      <x:c r="I33" s="190"/>
      <x:c r="J33" s="176"/>
      <x:c r="K33" s="176"/>
      <x:c r="L33" s="176"/>
      <x:c r="M33" s="176"/>
      <x:c r="N33" s="176"/>
      <x:c r="O33" s="176"/>
      <x:c r="P33" s="176"/>
      <x:c r="Q33" s="176"/>
      <x:c r="R33" s="176"/>
      <x:c r="S33" s="176"/>
      <x:c r="T33" s="176"/>
    </x:row>
    <x:row r="34">
      <x:c r="A34" s="190"/>
      <x:c r="B34" s="190"/>
      <x:c r="C34" s="190"/>
      <x:c r="D34" s="191"/>
      <x:c r="E34" s="191"/>
      <x:c r="F34" s="190"/>
      <x:c r="G34" s="190"/>
      <x:c r="H34" s="190"/>
      <x:c r="I34" s="190"/>
      <x:c r="J34" s="176"/>
      <x:c r="K34" s="176"/>
      <x:c r="L34" s="176"/>
      <x:c r="M34" s="176"/>
      <x:c r="N34" s="176"/>
      <x:c r="O34" s="176"/>
      <x:c r="P34" s="176"/>
      <x:c r="Q34" s="176"/>
      <x:c r="R34" s="176"/>
      <x:c r="S34" s="176"/>
      <x:c r="T34" s="176"/>
    </x:row>
    <x:row r="35">
      <x:c r="A35" s="190"/>
      <x:c r="B35" s="190"/>
      <x:c r="C35" s="190"/>
      <x:c r="D35" s="191"/>
      <x:c r="E35" s="191"/>
      <x:c r="F35" s="190"/>
      <x:c r="G35" s="190"/>
      <x:c r="H35" s="190"/>
      <x:c r="I35" s="190"/>
      <x:c r="J35" s="176"/>
      <x:c r="K35" s="176"/>
      <x:c r="L35" s="176"/>
      <x:c r="M35" s="176"/>
      <x:c r="N35" s="176"/>
      <x:c r="O35" s="176"/>
      <x:c r="P35" s="176"/>
      <x:c r="Q35" s="176"/>
      <x:c r="R35" s="176"/>
      <x:c r="S35" s="176"/>
      <x:c r="T35" s="176"/>
    </x:row>
    <x:row r="36">
      <x:c r="A36" s="190"/>
      <x:c r="B36" s="190"/>
      <x:c r="C36" s="190"/>
      <x:c r="D36" s="191"/>
      <x:c r="E36" s="191"/>
      <x:c r="F36" s="190"/>
      <x:c r="G36" s="190"/>
      <x:c r="H36" s="190"/>
      <x:c r="I36" s="190"/>
      <x:c r="J36" s="176"/>
      <x:c r="K36" s="176"/>
      <x:c r="L36" s="176"/>
      <x:c r="M36" s="176"/>
      <x:c r="N36" s="176"/>
      <x:c r="O36" s="176"/>
      <x:c r="P36" s="176"/>
      <x:c r="Q36" s="176"/>
      <x:c r="R36" s="176"/>
      <x:c r="S36" s="176"/>
      <x:c r="T36" s="176"/>
    </x:row>
    <x:row r="37">
      <x:c r="A37" s="190"/>
      <x:c r="B37" s="190"/>
      <x:c r="C37" s="190"/>
      <x:c r="D37" s="191"/>
      <x:c r="E37" s="191"/>
      <x:c r="F37" s="190"/>
      <x:c r="G37" s="190"/>
      <x:c r="H37" s="190"/>
      <x:c r="I37" s="190"/>
      <x:c r="J37" s="176"/>
      <x:c r="K37" s="176"/>
      <x:c r="L37" s="176"/>
      <x:c r="M37" s="176"/>
      <x:c r="N37" s="176"/>
      <x:c r="O37" s="176"/>
      <x:c r="P37" s="176"/>
      <x:c r="Q37" s="176"/>
      <x:c r="R37" s="176"/>
      <x:c r="S37" s="176"/>
      <x:c r="T37" s="176"/>
    </x:row>
    <x:row r="38">
      <x:c r="A38" s="190"/>
      <x:c r="B38" s="190"/>
      <x:c r="C38" s="190"/>
      <x:c r="D38" s="191"/>
      <x:c r="E38" s="191"/>
      <x:c r="F38" s="190"/>
      <x:c r="G38" s="190"/>
      <x:c r="H38" s="190"/>
      <x:c r="I38" s="190"/>
      <x:c r="J38" s="176"/>
      <x:c r="K38" s="176"/>
      <x:c r="L38" s="176"/>
      <x:c r="M38" s="176"/>
      <x:c r="N38" s="176"/>
      <x:c r="O38" s="176"/>
      <x:c r="P38" s="176"/>
      <x:c r="Q38" s="176"/>
      <x:c r="R38" s="176"/>
      <x:c r="S38" s="176"/>
      <x:c r="T38" s="176"/>
    </x:row>
    <x:row r="39">
      <x:c r="A39" s="190"/>
      <x:c r="B39" s="190"/>
      <x:c r="C39" s="190"/>
      <x:c r="D39" s="191"/>
      <x:c r="E39" s="191"/>
      <x:c r="F39" s="190"/>
      <x:c r="G39" s="190"/>
      <x:c r="H39" s="190"/>
      <x:c r="I39" s="190"/>
      <x:c r="J39" s="176"/>
      <x:c r="K39" s="176"/>
      <x:c r="L39" s="176"/>
      <x:c r="M39" s="176"/>
      <x:c r="N39" s="176"/>
      <x:c r="O39" s="176"/>
      <x:c r="P39" s="176"/>
      <x:c r="Q39" s="176"/>
      <x:c r="R39" s="176"/>
      <x:c r="S39" s="176"/>
      <x:c r="T39" s="176"/>
    </x:row>
    <x:row r="40">
      <x:c r="A40" s="190"/>
      <x:c r="B40" s="190"/>
      <x:c r="C40" s="190"/>
      <x:c r="D40" s="191"/>
      <x:c r="E40" s="191"/>
      <x:c r="F40" s="190"/>
      <x:c r="G40" s="190"/>
      <x:c r="H40" s="190"/>
      <x:c r="I40" s="190"/>
      <x:c r="J40" s="176"/>
      <x:c r="K40" s="176"/>
      <x:c r="L40" s="176"/>
      <x:c r="M40" s="176"/>
      <x:c r="N40" s="176"/>
      <x:c r="O40" s="176"/>
      <x:c r="P40" s="176"/>
      <x:c r="Q40" s="176"/>
      <x:c r="R40" s="176"/>
      <x:c r="S40" s="176"/>
      <x:c r="T40" s="176"/>
    </x:row>
    <x:row r="41">
      <x:c r="A41" s="190"/>
      <x:c r="B41" s="190"/>
      <x:c r="C41" s="190"/>
      <x:c r="D41" s="191"/>
      <x:c r="E41" s="191"/>
      <x:c r="F41" s="190"/>
      <x:c r="G41" s="190"/>
      <x:c r="H41" s="190"/>
      <x:c r="I41" s="190"/>
      <x:c r="J41" s="176"/>
      <x:c r="K41" s="176"/>
      <x:c r="L41" s="176"/>
      <x:c r="M41" s="176"/>
      <x:c r="N41" s="176"/>
      <x:c r="O41" s="176"/>
      <x:c r="P41" s="176"/>
      <x:c r="Q41" s="176"/>
      <x:c r="R41" s="176"/>
      <x:c r="S41" s="176"/>
      <x:c r="T41" s="176"/>
    </x:row>
    <x:row r="42">
      <x:c r="A42" s="190"/>
      <x:c r="B42" s="190"/>
      <x:c r="C42" s="190"/>
      <x:c r="D42" s="191"/>
      <x:c r="E42" s="191"/>
      <x:c r="F42" s="190"/>
      <x:c r="G42" s="190"/>
      <x:c r="H42" s="190"/>
      <x:c r="I42" s="190"/>
      <x:c r="J42" s="176"/>
      <x:c r="K42" s="176"/>
      <x:c r="L42" s="176"/>
      <x:c r="M42" s="176"/>
      <x:c r="N42" s="176"/>
      <x:c r="O42" s="176"/>
      <x:c r="P42" s="176"/>
      <x:c r="Q42" s="176"/>
      <x:c r="R42" s="176"/>
      <x:c r="S42" s="176"/>
      <x:c r="T42" s="176"/>
    </x:row>
    <x:row r="43">
      <x:c r="A43" s="190"/>
      <x:c r="B43" s="190"/>
      <x:c r="C43" s="190"/>
      <x:c r="D43" s="191"/>
      <x:c r="E43" s="191"/>
      <x:c r="F43" s="190"/>
      <x:c r="G43" s="190"/>
      <x:c r="H43" s="190"/>
      <x:c r="I43" s="190"/>
      <x:c r="J43" s="176"/>
      <x:c r="K43" s="176"/>
      <x:c r="L43" s="176"/>
      <x:c r="M43" s="176"/>
      <x:c r="N43" s="176"/>
      <x:c r="O43" s="176"/>
      <x:c r="P43" s="176"/>
      <x:c r="Q43" s="176"/>
      <x:c r="R43" s="176"/>
      <x:c r="S43" s="176"/>
      <x:c r="T43" s="176"/>
    </x:row>
    <x:row r="44">
      <x:c r="A44" s="190"/>
      <x:c r="B44" s="190"/>
      <x:c r="C44" s="190"/>
      <x:c r="D44" s="191"/>
      <x:c r="E44" s="191"/>
      <x:c r="F44" s="190"/>
      <x:c r="G44" s="190"/>
      <x:c r="H44" s="190"/>
      <x:c r="I44" s="190"/>
      <x:c r="J44" s="176"/>
      <x:c r="K44" s="176"/>
      <x:c r="L44" s="176"/>
      <x:c r="M44" s="176"/>
      <x:c r="N44" s="176"/>
      <x:c r="O44" s="176"/>
      <x:c r="P44" s="176"/>
      <x:c r="Q44" s="176"/>
      <x:c r="R44" s="176"/>
      <x:c r="S44" s="176"/>
      <x:c r="T44" s="176"/>
    </x:row>
    <x:row r="45">
      <x:c r="A45" s="190"/>
      <x:c r="B45" s="190"/>
      <x:c r="C45" s="190"/>
      <x:c r="D45" s="191"/>
      <x:c r="E45" s="191"/>
      <x:c r="F45" s="190"/>
      <x:c r="G45" s="190"/>
      <x:c r="H45" s="190"/>
      <x:c r="I45" s="190"/>
      <x:c r="J45" s="176"/>
      <x:c r="K45" s="176"/>
      <x:c r="L45" s="176"/>
      <x:c r="M45" s="176"/>
      <x:c r="N45" s="176"/>
      <x:c r="O45" s="176"/>
      <x:c r="P45" s="176"/>
      <x:c r="Q45" s="176"/>
      <x:c r="R45" s="176"/>
      <x:c r="S45" s="176"/>
      <x:c r="T45" s="176"/>
    </x:row>
    <x:row r="46">
      <x:c r="A46" s="190"/>
      <x:c r="B46" s="190"/>
      <x:c r="C46" s="190"/>
      <x:c r="D46" s="191"/>
      <x:c r="E46" s="191"/>
      <x:c r="F46" s="190"/>
      <x:c r="G46" s="190"/>
      <x:c r="H46" s="190"/>
      <x:c r="I46" s="190"/>
      <x:c r="J46" s="176"/>
      <x:c r="K46" s="176"/>
      <x:c r="L46" s="176"/>
      <x:c r="M46" s="176"/>
      <x:c r="N46" s="176"/>
      <x:c r="O46" s="176"/>
      <x:c r="P46" s="176"/>
      <x:c r="Q46" s="176"/>
      <x:c r="R46" s="176"/>
      <x:c r="S46" s="176"/>
      <x:c r="T46" s="176"/>
    </x:row>
    <x:row r="47">
      <x:c r="A47" s="190"/>
      <x:c r="B47" s="190"/>
      <x:c r="C47" s="190"/>
      <x:c r="D47" s="191"/>
      <x:c r="E47" s="191"/>
      <x:c r="F47" s="190"/>
      <x:c r="G47" s="190"/>
      <x:c r="H47" s="190"/>
      <x:c r="I47" s="190"/>
      <x:c r="J47" s="176"/>
      <x:c r="K47" s="176"/>
      <x:c r="L47" s="176"/>
      <x:c r="M47" s="176"/>
      <x:c r="N47" s="176"/>
      <x:c r="O47" s="176"/>
      <x:c r="P47" s="176"/>
      <x:c r="Q47" s="176"/>
      <x:c r="R47" s="176"/>
      <x:c r="S47" s="176"/>
      <x:c r="T47" s="176"/>
    </x:row>
    <x:row r="48">
      <x:c r="A48" s="190"/>
      <x:c r="B48" s="190"/>
      <x:c r="C48" s="190"/>
      <x:c r="D48" s="191"/>
      <x:c r="E48" s="191"/>
      <x:c r="F48" s="190"/>
      <x:c r="G48" s="190"/>
      <x:c r="H48" s="190"/>
      <x:c r="I48" s="190"/>
      <x:c r="J48" s="176"/>
      <x:c r="K48" s="176"/>
      <x:c r="L48" s="176"/>
      <x:c r="M48" s="176"/>
      <x:c r="N48" s="176"/>
      <x:c r="O48" s="176"/>
      <x:c r="P48" s="176"/>
      <x:c r="Q48" s="176"/>
      <x:c r="R48" s="176"/>
      <x:c r="S48" s="176"/>
      <x:c r="T48" s="176"/>
    </x:row>
    <x:row r="49">
      <x:c r="A49" s="190"/>
      <x:c r="B49" s="190"/>
      <x:c r="C49" s="190"/>
      <x:c r="D49" s="191"/>
      <x:c r="E49" s="191"/>
      <x:c r="F49" s="190"/>
      <x:c r="G49" s="190"/>
      <x:c r="H49" s="190"/>
      <x:c r="I49" s="190"/>
      <x:c r="J49" s="176"/>
      <x:c r="K49" s="176"/>
      <x:c r="L49" s="176"/>
      <x:c r="M49" s="176"/>
      <x:c r="N49" s="176"/>
      <x:c r="O49" s="176"/>
      <x:c r="P49" s="176"/>
      <x:c r="Q49" s="176"/>
      <x:c r="R49" s="176"/>
      <x:c r="S49" s="176"/>
      <x:c r="T49" s="176"/>
    </x:row>
    <x:row r="50">
      <x:c r="A50" s="190"/>
      <x:c r="B50" s="190"/>
      <x:c r="C50" s="190"/>
      <x:c r="D50" s="191"/>
      <x:c r="E50" s="191"/>
      <x:c r="F50" s="190"/>
      <x:c r="G50" s="190"/>
      <x:c r="H50" s="190"/>
      <x:c r="I50" s="190"/>
      <x:c r="J50" s="176"/>
      <x:c r="K50" s="176"/>
      <x:c r="L50" s="176"/>
      <x:c r="M50" s="176"/>
      <x:c r="N50" s="176"/>
      <x:c r="O50" s="176"/>
      <x:c r="P50" s="176"/>
      <x:c r="Q50" s="176"/>
      <x:c r="R50" s="176"/>
      <x:c r="S50" s="176"/>
      <x:c r="T50" s="176"/>
    </x:row>
    <x:row r="51">
      <x:c r="A51" s="190"/>
      <x:c r="B51" s="190"/>
      <x:c r="C51" s="190"/>
      <x:c r="D51" s="191"/>
      <x:c r="E51" s="191"/>
      <x:c r="F51" s="190"/>
      <x:c r="G51" s="190"/>
      <x:c r="H51" s="190"/>
      <x:c r="I51" s="190"/>
      <x:c r="J51" s="176"/>
      <x:c r="K51" s="176"/>
      <x:c r="L51" s="176"/>
      <x:c r="M51" s="176"/>
      <x:c r="N51" s="176"/>
      <x:c r="O51" s="176"/>
      <x:c r="P51" s="176"/>
      <x:c r="Q51" s="176"/>
      <x:c r="R51" s="176"/>
      <x:c r="S51" s="176"/>
      <x:c r="T51" s="176"/>
    </x:row>
    <x:row r="52">
      <x:c r="A52" s="190"/>
      <x:c r="B52" s="190"/>
      <x:c r="C52" s="190"/>
      <x:c r="D52" s="191"/>
      <x:c r="E52" s="191"/>
      <x:c r="F52" s="190"/>
      <x:c r="G52" s="190"/>
      <x:c r="H52" s="190"/>
      <x:c r="I52" s="190"/>
      <x:c r="J52" s="176"/>
      <x:c r="K52" s="176"/>
      <x:c r="L52" s="176"/>
      <x:c r="M52" s="176"/>
      <x:c r="N52" s="176"/>
      <x:c r="O52" s="176"/>
      <x:c r="P52" s="176"/>
      <x:c r="Q52" s="176"/>
      <x:c r="R52" s="176"/>
      <x:c r="S52" s="176"/>
      <x:c r="T52" s="176"/>
    </x:row>
    <x:row r="53">
      <x:c r="A53" s="190"/>
      <x:c r="B53" s="190"/>
      <x:c r="C53" s="190"/>
      <x:c r="D53" s="191"/>
      <x:c r="E53" s="191"/>
      <x:c r="F53" s="190"/>
      <x:c r="G53" s="190"/>
      <x:c r="H53" s="190"/>
      <x:c r="I53" s="190"/>
      <x:c r="J53" s="176"/>
      <x:c r="K53" s="176"/>
      <x:c r="L53" s="176"/>
      <x:c r="M53" s="176"/>
      <x:c r="N53" s="176"/>
      <x:c r="O53" s="176"/>
      <x:c r="P53" s="176"/>
      <x:c r="Q53" s="176"/>
      <x:c r="R53" s="176"/>
      <x:c r="S53" s="176"/>
      <x:c r="T53" s="176"/>
    </x:row>
    <x:row r="54">
      <x:c r="A54" s="190"/>
      <x:c r="B54" s="190"/>
      <x:c r="C54" s="190"/>
      <x:c r="D54" s="191"/>
      <x:c r="E54" s="191"/>
      <x:c r="F54" s="190"/>
      <x:c r="G54" s="190"/>
      <x:c r="H54" s="190"/>
      <x:c r="I54" s="190"/>
      <x:c r="J54" s="176"/>
      <x:c r="K54" s="176"/>
      <x:c r="L54" s="176"/>
      <x:c r="M54" s="176"/>
      <x:c r="N54" s="176"/>
      <x:c r="O54" s="176"/>
      <x:c r="P54" s="176"/>
      <x:c r="Q54" s="176"/>
      <x:c r="R54" s="176"/>
      <x:c r="S54" s="176"/>
      <x:c r="T54" s="176"/>
    </x:row>
    <x:row r="55">
      <x:c r="A55" s="190"/>
      <x:c r="B55" s="190"/>
      <x:c r="C55" s="190"/>
      <x:c r="D55" s="191"/>
      <x:c r="E55" s="191"/>
      <x:c r="F55" s="190"/>
      <x:c r="G55" s="190"/>
      <x:c r="H55" s="190"/>
      <x:c r="I55" s="190"/>
      <x:c r="J55" s="176"/>
      <x:c r="K55" s="176"/>
      <x:c r="L55" s="176"/>
      <x:c r="M55" s="176"/>
      <x:c r="N55" s="176"/>
      <x:c r="O55" s="176"/>
      <x:c r="P55" s="176"/>
      <x:c r="Q55" s="176"/>
      <x:c r="R55" s="176"/>
      <x:c r="S55" s="176"/>
      <x:c r="T55" s="176"/>
    </x:row>
    <x:row r="56">
      <x:c r="A56" s="190"/>
      <x:c r="B56" s="190"/>
      <x:c r="C56" s="190"/>
      <x:c r="D56" s="191"/>
      <x:c r="E56" s="191"/>
      <x:c r="F56" s="190"/>
      <x:c r="G56" s="190"/>
      <x:c r="H56" s="190"/>
      <x:c r="I56" s="190"/>
      <x:c r="J56" s="176"/>
      <x:c r="K56" s="176"/>
      <x:c r="L56" s="176"/>
      <x:c r="M56" s="176"/>
      <x:c r="N56" s="176"/>
      <x:c r="O56" s="176"/>
      <x:c r="P56" s="176"/>
      <x:c r="Q56" s="176"/>
      <x:c r="R56" s="176"/>
      <x:c r="S56" s="176"/>
      <x:c r="T56" s="176"/>
    </x:row>
    <x:row r="57">
      <x:c r="A57" s="190"/>
      <x:c r="B57" s="190"/>
      <x:c r="C57" s="190"/>
      <x:c r="D57" s="191"/>
      <x:c r="E57" s="191"/>
      <x:c r="F57" s="190"/>
      <x:c r="G57" s="190"/>
      <x:c r="H57" s="190"/>
      <x:c r="I57" s="190"/>
      <x:c r="J57" s="176"/>
      <x:c r="K57" s="176"/>
      <x:c r="L57" s="176"/>
      <x:c r="M57" s="176"/>
      <x:c r="N57" s="176"/>
      <x:c r="O57" s="176"/>
      <x:c r="P57" s="176"/>
      <x:c r="Q57" s="176"/>
      <x:c r="R57" s="176"/>
      <x:c r="S57" s="176"/>
      <x:c r="T57" s="176"/>
    </x:row>
    <x:row r="58">
      <x:c r="A58" s="190"/>
      <x:c r="B58" s="190"/>
      <x:c r="C58" s="190"/>
      <x:c r="D58" s="191"/>
      <x:c r="E58" s="191"/>
      <x:c r="F58" s="190"/>
      <x:c r="G58" s="190"/>
      <x:c r="H58" s="190"/>
      <x:c r="I58" s="190"/>
      <x:c r="J58" s="176"/>
      <x:c r="K58" s="176"/>
      <x:c r="L58" s="176"/>
      <x:c r="M58" s="176"/>
      <x:c r="N58" s="176"/>
      <x:c r="O58" s="176"/>
      <x:c r="P58" s="176"/>
      <x:c r="Q58" s="176"/>
      <x:c r="R58" s="176"/>
      <x:c r="S58" s="176"/>
      <x:c r="T58" s="176"/>
    </x:row>
    <x:row r="59">
      <x:c r="A59" s="176"/>
      <x:c r="B59" s="176"/>
      <x:c r="C59" s="176"/>
      <x:c r="D59" s="176"/>
      <x:c r="E59" s="176"/>
      <x:c r="F59" s="176"/>
      <x:c r="G59" s="176"/>
      <x:c r="H59" s="176"/>
      <x:c r="I59" s="176"/>
      <x:c r="J59" s="176"/>
      <x:c r="K59" s="176"/>
      <x:c r="L59" s="176"/>
      <x:c r="M59" s="176"/>
      <x:c r="N59" s="176"/>
      <x:c r="O59" s="176"/>
      <x:c r="P59" s="176"/>
      <x:c r="Q59" s="176"/>
      <x:c r="R59" s="176"/>
      <x:c r="S59" s="176"/>
      <x:c r="T59" s="176"/>
    </x:row>
    <x:row r="60">
      <x:c r="A60" s="176"/>
      <x:c r="B60" s="176"/>
      <x:c r="C60" s="176"/>
      <x:c r="D60" s="176"/>
      <x:c r="E60" s="176"/>
      <x:c r="F60" s="176"/>
      <x:c r="G60" s="176"/>
      <x:c r="H60" s="176"/>
      <x:c r="I60" s="176"/>
      <x:c r="J60" s="176"/>
      <x:c r="K60" s="176"/>
      <x:c r="L60" s="176"/>
      <x:c r="M60" s="176"/>
      <x:c r="N60" s="176"/>
      <x:c r="O60" s="176"/>
      <x:c r="P60" s="176"/>
      <x:c r="Q60" s="176"/>
      <x:c r="R60" s="176"/>
      <x:c r="S60" s="176"/>
      <x:c r="T60" s="176"/>
    </x:row>
    <x:row r="61">
      <x:c r="A61" s="176"/>
      <x:c r="B61" s="176"/>
      <x:c r="C61" s="176"/>
      <x:c r="D61" s="176"/>
      <x:c r="E61" s="176"/>
      <x:c r="F61" s="176"/>
      <x:c r="G61" s="176"/>
      <x:c r="H61" s="176"/>
      <x:c r="I61" s="176"/>
      <x:c r="J61" s="176"/>
      <x:c r="K61" s="176"/>
      <x:c r="L61" s="176"/>
      <x:c r="M61" s="176"/>
      <x:c r="N61" s="176"/>
      <x:c r="O61" s="176"/>
      <x:c r="P61" s="176"/>
      <x:c r="Q61" s="176"/>
      <x:c r="R61" s="176"/>
      <x:c r="S61" s="176"/>
      <x:c r="T61" s="176"/>
    </x:row>
    <x:row r="62">
      <x:c r="A62" s="176"/>
      <x:c r="B62" s="176"/>
      <x:c r="C62" s="176"/>
      <x:c r="D62" s="176"/>
      <x:c r="E62" s="176"/>
      <x:c r="F62" s="176"/>
      <x:c r="G62" s="176"/>
      <x:c r="H62" s="176"/>
      <x:c r="I62" s="176"/>
      <x:c r="J62" s="176"/>
      <x:c r="K62" s="176"/>
      <x:c r="L62" s="176"/>
      <x:c r="M62" s="176"/>
      <x:c r="N62" s="176"/>
      <x:c r="O62" s="176"/>
      <x:c r="P62" s="176"/>
      <x:c r="Q62" s="176"/>
      <x:c r="R62" s="176"/>
      <x:c r="S62" s="176"/>
      <x:c r="T62" s="176"/>
    </x:row>
    <x:row r="63">
      <x:c r="A63" s="176"/>
      <x:c r="B63" s="176"/>
      <x:c r="C63" s="176"/>
      <x:c r="D63" s="176"/>
      <x:c r="E63" s="176"/>
      <x:c r="F63" s="176"/>
      <x:c r="G63" s="176"/>
      <x:c r="H63" s="176"/>
      <x:c r="I63" s="176"/>
      <x:c r="J63" s="176"/>
      <x:c r="K63" s="176"/>
      <x:c r="L63" s="176"/>
      <x:c r="M63" s="176"/>
      <x:c r="N63" s="176"/>
      <x:c r="O63" s="176"/>
      <x:c r="P63" s="176"/>
      <x:c r="Q63" s="176"/>
      <x:c r="R63" s="176"/>
      <x:c r="S63" s="176"/>
      <x:c r="T63" s="176"/>
    </x:row>
    <x:row r="64">
      <x:c r="A64" s="176"/>
      <x:c r="B64" s="176"/>
      <x:c r="C64" s="176"/>
      <x:c r="D64" s="176"/>
      <x:c r="E64" s="176"/>
      <x:c r="F64" s="176"/>
      <x:c r="G64" s="176"/>
      <x:c r="H64" s="176"/>
      <x:c r="I64" s="176"/>
      <x:c r="J64" s="176"/>
      <x:c r="K64" s="176"/>
      <x:c r="L64" s="176"/>
      <x:c r="M64" s="176"/>
      <x:c r="N64" s="176"/>
      <x:c r="O64" s="176"/>
      <x:c r="P64" s="176"/>
      <x:c r="Q64" s="176"/>
      <x:c r="R64" s="176"/>
      <x:c r="S64" s="176"/>
      <x:c r="T64" s="176"/>
    </x:row>
    <x:row r="65">
      <x:c r="A65" s="176"/>
      <x:c r="B65" s="176"/>
      <x:c r="C65" s="176"/>
      <x:c r="D65" s="176"/>
      <x:c r="E65" s="176"/>
      <x:c r="F65" s="176"/>
      <x:c r="G65" s="176"/>
      <x:c r="H65" s="176"/>
      <x:c r="I65" s="176"/>
      <x:c r="J65" s="176"/>
      <x:c r="K65" s="176"/>
      <x:c r="L65" s="176"/>
      <x:c r="M65" s="176"/>
      <x:c r="N65" s="176"/>
      <x:c r="O65" s="176"/>
      <x:c r="P65" s="176"/>
      <x:c r="Q65" s="176"/>
      <x:c r="R65" s="176"/>
      <x:c r="S65" s="176"/>
      <x:c r="T65" s="176"/>
    </x:row>
    <x:row r="66">
      <x:c r="A66" s="176"/>
      <x:c r="B66" s="176"/>
      <x:c r="C66" s="176"/>
      <x:c r="D66" s="176"/>
      <x:c r="E66" s="176"/>
      <x:c r="F66" s="176"/>
      <x:c r="G66" s="176"/>
      <x:c r="H66" s="176"/>
      <x:c r="I66" s="176"/>
      <x:c r="J66" s="176"/>
      <x:c r="K66" s="176"/>
      <x:c r="L66" s="176"/>
      <x:c r="M66" s="176"/>
      <x:c r="N66" s="176"/>
      <x:c r="O66" s="176"/>
      <x:c r="P66" s="176"/>
      <x:c r="Q66" s="176"/>
      <x:c r="R66" s="176"/>
      <x:c r="S66" s="176"/>
      <x:c r="T66" s="176"/>
    </x:row>
    <x:row r="67">
      <x:c r="A67" s="176"/>
      <x:c r="B67" s="176"/>
      <x:c r="C67" s="176"/>
      <x:c r="D67" s="176"/>
      <x:c r="E67" s="176"/>
      <x:c r="F67" s="176"/>
      <x:c r="G67" s="176"/>
      <x:c r="H67" s="176"/>
      <x:c r="I67" s="176"/>
      <x:c r="J67" s="176"/>
      <x:c r="K67" s="176"/>
      <x:c r="L67" s="176"/>
      <x:c r="M67" s="176"/>
      <x:c r="N67" s="176"/>
      <x:c r="O67" s="176"/>
      <x:c r="P67" s="176"/>
      <x:c r="Q67" s="176"/>
      <x:c r="R67" s="176"/>
      <x:c r="S67" s="176"/>
      <x:c r="T67" s="176"/>
    </x:row>
    <x:row r="68">
      <x:c r="A68" s="176"/>
      <x:c r="B68" s="176"/>
      <x:c r="C68" s="176"/>
      <x:c r="D68" s="176"/>
      <x:c r="E68" s="176"/>
      <x:c r="F68" s="176"/>
      <x:c r="G68" s="176"/>
      <x:c r="H68" s="176"/>
      <x:c r="I68" s="176"/>
      <x:c r="J68" s="176"/>
      <x:c r="K68" s="176"/>
      <x:c r="L68" s="176"/>
      <x:c r="M68" s="176"/>
      <x:c r="N68" s="176"/>
      <x:c r="O68" s="176"/>
      <x:c r="P68" s="176"/>
      <x:c r="Q68" s="176"/>
      <x:c r="R68" s="176"/>
      <x:c r="S68" s="176"/>
      <x:c r="T68" s="176"/>
    </x:row>
    <x:row r="69">
      <x:c r="A69" s="176"/>
      <x:c r="B69" s="176"/>
      <x:c r="C69" s="176"/>
      <x:c r="D69" s="176"/>
      <x:c r="E69" s="176"/>
      <x:c r="F69" s="176"/>
      <x:c r="G69" s="176"/>
      <x:c r="H69" s="176"/>
      <x:c r="I69" s="176"/>
      <x:c r="J69" s="176"/>
      <x:c r="K69" s="176"/>
      <x:c r="L69" s="176"/>
      <x:c r="M69" s="176"/>
      <x:c r="N69" s="176"/>
      <x:c r="O69" s="176"/>
      <x:c r="P69" s="176"/>
      <x:c r="Q69" s="176"/>
      <x:c r="R69" s="176"/>
      <x:c r="S69" s="176"/>
      <x:c r="T69" s="176"/>
    </x:row>
    <x:row r="70">
      <x:c r="A70" s="176"/>
      <x:c r="B70" s="176"/>
      <x:c r="C70" s="176"/>
      <x:c r="D70" s="176"/>
      <x:c r="E70" s="176"/>
      <x:c r="F70" s="176"/>
      <x:c r="G70" s="176"/>
      <x:c r="H70" s="176"/>
      <x:c r="I70" s="176"/>
      <x:c r="J70" s="176"/>
      <x:c r="K70" s="176"/>
      <x:c r="L70" s="176"/>
      <x:c r="M70" s="176"/>
      <x:c r="N70" s="176"/>
      <x:c r="O70" s="176"/>
      <x:c r="P70" s="176"/>
      <x:c r="Q70" s="176"/>
      <x:c r="R70" s="176"/>
      <x:c r="S70" s="176"/>
      <x:c r="T70" s="176"/>
    </x:row>
    <x:row r="71">
      <x:c r="A71" s="176"/>
      <x:c r="B71" s="176"/>
      <x:c r="C71" s="176"/>
      <x:c r="D71" s="176"/>
      <x:c r="E71" s="176"/>
      <x:c r="F71" s="176"/>
      <x:c r="G71" s="176"/>
      <x:c r="H71" s="176"/>
      <x:c r="I71" s="176"/>
      <x:c r="J71" s="176"/>
      <x:c r="K71" s="176"/>
      <x:c r="L71" s="176"/>
      <x:c r="M71" s="176"/>
      <x:c r="N71" s="176"/>
      <x:c r="O71" s="176"/>
      <x:c r="P71" s="176"/>
      <x:c r="Q71" s="176"/>
      <x:c r="R71" s="176"/>
      <x:c r="S71" s="176"/>
      <x:c r="T71" s="176"/>
    </x:row>
    <x:row r="72">
      <x:c r="A72" s="176"/>
      <x:c r="B72" s="176"/>
      <x:c r="C72" s="176"/>
      <x:c r="D72" s="176"/>
      <x:c r="E72" s="176"/>
      <x:c r="F72" s="176"/>
      <x:c r="G72" s="176"/>
      <x:c r="H72" s="176"/>
      <x:c r="I72" s="176"/>
      <x:c r="J72" s="176"/>
      <x:c r="K72" s="176"/>
      <x:c r="L72" s="176"/>
      <x:c r="M72" s="176"/>
      <x:c r="N72" s="176"/>
      <x:c r="O72" s="176"/>
      <x:c r="P72" s="176"/>
      <x:c r="Q72" s="176"/>
      <x:c r="R72" s="176"/>
      <x:c r="S72" s="176"/>
      <x:c r="T72" s="176"/>
    </x:row>
    <x:row r="73">
      <x:c r="A73" s="176"/>
      <x:c r="B73" s="176"/>
      <x:c r="C73" s="176"/>
      <x:c r="D73" s="176"/>
      <x:c r="E73" s="176"/>
      <x:c r="F73" s="176"/>
      <x:c r="G73" s="176"/>
      <x:c r="H73" s="176"/>
      <x:c r="I73" s="176"/>
      <x:c r="J73" s="176"/>
      <x:c r="K73" s="176"/>
      <x:c r="L73" s="176"/>
      <x:c r="M73" s="176"/>
      <x:c r="N73" s="176"/>
      <x:c r="O73" s="176"/>
      <x:c r="P73" s="176"/>
      <x:c r="Q73" s="176"/>
      <x:c r="R73" s="176"/>
      <x:c r="S73" s="176"/>
      <x:c r="T73" s="176"/>
    </x:row>
    <x:row r="74">
      <x:c r="A74" s="176"/>
      <x:c r="B74" s="176"/>
      <x:c r="C74" s="176"/>
      <x:c r="D74" s="176"/>
      <x:c r="E74" s="176"/>
      <x:c r="F74" s="176"/>
      <x:c r="G74" s="176"/>
      <x:c r="H74" s="176"/>
      <x:c r="I74" s="176"/>
      <x:c r="J74" s="176"/>
      <x:c r="K74" s="176"/>
      <x:c r="L74" s="176"/>
      <x:c r="M74" s="176"/>
      <x:c r="N74" s="176"/>
      <x:c r="O74" s="176"/>
      <x:c r="P74" s="176"/>
      <x:c r="Q74" s="176"/>
      <x:c r="R74" s="176"/>
      <x:c r="S74" s="176"/>
      <x:c r="T74" s="176"/>
    </x:row>
    <x:row r="75">
      <x:c r="A75" s="176"/>
      <x:c r="B75" s="176"/>
      <x:c r="C75" s="176"/>
      <x:c r="D75" s="176"/>
      <x:c r="E75" s="176"/>
      <x:c r="F75" s="176"/>
      <x:c r="G75" s="176"/>
      <x:c r="H75" s="176"/>
      <x:c r="I75" s="176"/>
      <x:c r="J75" s="176"/>
      <x:c r="K75" s="176"/>
      <x:c r="L75" s="176"/>
      <x:c r="M75" s="176"/>
      <x:c r="N75" s="176"/>
      <x:c r="O75" s="176"/>
      <x:c r="P75" s="176"/>
      <x:c r="Q75" s="176"/>
      <x:c r="R75" s="176"/>
      <x:c r="S75" s="176"/>
      <x:c r="T75" s="176"/>
    </x:row>
    <x:row r="76">
      <x:c r="A76" s="176"/>
      <x:c r="B76" s="176"/>
      <x:c r="C76" s="176"/>
      <x:c r="D76" s="176"/>
      <x:c r="E76" s="176"/>
      <x:c r="F76" s="176"/>
      <x:c r="G76" s="176"/>
      <x:c r="H76" s="176"/>
      <x:c r="I76" s="176"/>
      <x:c r="J76" s="176"/>
      <x:c r="K76" s="176"/>
      <x:c r="L76" s="176"/>
      <x:c r="M76" s="176"/>
      <x:c r="N76" s="176"/>
      <x:c r="O76" s="176"/>
      <x:c r="P76" s="176"/>
      <x:c r="Q76" s="176"/>
      <x:c r="R76" s="176"/>
      <x:c r="S76" s="176"/>
      <x:c r="T76" s="176"/>
    </x:row>
    <x:row r="77">
      <x:c r="A77" s="176"/>
      <x:c r="B77" s="176"/>
      <x:c r="C77" s="176"/>
      <x:c r="D77" s="176"/>
      <x:c r="E77" s="176"/>
      <x:c r="F77" s="176"/>
      <x:c r="G77" s="176"/>
      <x:c r="H77" s="176"/>
      <x:c r="I77" s="176"/>
      <x:c r="J77" s="176"/>
      <x:c r="K77" s="176"/>
      <x:c r="L77" s="176"/>
      <x:c r="M77" s="176"/>
      <x:c r="N77" s="176"/>
      <x:c r="O77" s="176"/>
      <x:c r="P77" s="176"/>
      <x:c r="Q77" s="176"/>
      <x:c r="R77" s="176"/>
      <x:c r="S77" s="176"/>
      <x:c r="T77" s="176"/>
    </x:row>
    <x:row r="78">
      <x:c r="A78" s="176"/>
      <x:c r="B78" s="176"/>
      <x:c r="C78" s="176"/>
      <x:c r="D78" s="176"/>
      <x:c r="E78" s="176"/>
      <x:c r="F78" s="176"/>
      <x:c r="G78" s="176"/>
      <x:c r="H78" s="176"/>
      <x:c r="I78" s="176"/>
      <x:c r="J78" s="176"/>
      <x:c r="K78" s="176"/>
      <x:c r="L78" s="176"/>
      <x:c r="M78" s="176"/>
      <x:c r="N78" s="176"/>
      <x:c r="O78" s="176"/>
      <x:c r="P78" s="176"/>
      <x:c r="Q78" s="176"/>
      <x:c r="R78" s="176"/>
      <x:c r="S78" s="176"/>
      <x:c r="T78" s="176"/>
    </x:row>
    <x:row r="79">
      <x:c r="A79" s="176"/>
      <x:c r="B79" s="176"/>
      <x:c r="C79" s="176"/>
      <x:c r="D79" s="176"/>
      <x:c r="E79" s="176"/>
      <x:c r="F79" s="176"/>
      <x:c r="G79" s="176"/>
      <x:c r="H79" s="176"/>
      <x:c r="I79" s="176"/>
      <x:c r="J79" s="176"/>
      <x:c r="K79" s="176"/>
      <x:c r="L79" s="176"/>
      <x:c r="M79" s="176"/>
      <x:c r="N79" s="176"/>
      <x:c r="O79" s="176"/>
      <x:c r="P79" s="176"/>
      <x:c r="Q79" s="176"/>
      <x:c r="R79" s="176"/>
      <x:c r="S79" s="176"/>
      <x:c r="T79" s="176"/>
    </x:row>
    <x:row r="80">
      <x:c r="A80" s="176"/>
      <x:c r="B80" s="176"/>
      <x:c r="C80" s="176"/>
      <x:c r="D80" s="176"/>
      <x:c r="E80" s="176"/>
      <x:c r="F80" s="176"/>
      <x:c r="G80" s="176"/>
      <x:c r="H80" s="176"/>
      <x:c r="I80" s="176"/>
      <x:c r="J80" s="176"/>
      <x:c r="K80" s="176"/>
      <x:c r="L80" s="176"/>
      <x:c r="M80" s="176"/>
      <x:c r="N80" s="176"/>
      <x:c r="O80" s="176"/>
      <x:c r="P80" s="176"/>
      <x:c r="Q80" s="176"/>
      <x:c r="R80" s="176"/>
      <x:c r="S80" s="176"/>
      <x:c r="T80" s="176"/>
    </x:row>
  </x:sheetData>
  <x:mergeCells>
    <x:mergeCell ref="A1:B1"/>
    <x:mergeCell ref="C1:H1"/>
    <x:mergeCell ref="Q1:T1"/>
    <x:mergeCell ref="A2:B3"/>
    <x:mergeCell ref="C2:D3"/>
    <x:mergeCell ref="E2:G3"/>
    <x:mergeCell ref="H2:J3"/>
    <x:mergeCell ref="K2:L3"/>
    <x:mergeCell ref="M2:O3"/>
    <x:mergeCell ref="P2:Q3"/>
    <x:mergeCell ref="R2:T3"/>
    <x:mergeCell ref="A5:P5"/>
    <x:mergeCell ref="A6:P8"/>
    <x:mergeCell ref="Q5:T8"/>
    <x:mergeCell ref="A9:P10"/>
    <x:mergeCell ref="Q9:T10"/>
    <x:mergeCell ref="A12:D12"/>
    <x:mergeCell ref="A13:D15"/>
    <x:mergeCell ref="E12:H12"/>
    <x:mergeCell ref="E13:H15"/>
    <x:mergeCell ref="I12:L12"/>
    <x:mergeCell ref="I13:L15"/>
    <x:mergeCell ref="M12:P12"/>
    <x:mergeCell ref="M13:P15"/>
    <x:mergeCell ref="A18:T18"/>
    <x:mergeCell ref="K19:T24"/>
    <x:mergeCell ref="K25:T29"/>
  </x:mergeCells>
  <x:conditionalFormatting sqref="H20:H58">
    <x:cfRule type="notContainsText" dxfId="3" priority="1" text="CLEAR"/>
  </x:conditionalFormatting>
  <x:pageMargins left="0.7" right="0.7" top="0.75" bottom="0.75" header="0.3" footer="0.3"/>
</x:worksheet>
</file>

<file path=xl/worksheets/sheet8.xml><?xml version="1.0" encoding="utf-8"?>
<x:worksheet xmlns:x="http://schemas.openxmlformats.org/spreadsheetml/2006/main">
  <x:sheetViews>
    <x:sheetView rightToLeft="1" showGridLines="0" workbookViewId="0"/>
  </x:sheetViews>
  <x:sheetFormatPr defaultRowHeight="15"/>
  <x:cols>
    <x:col min="1" max="1" width="13" hidden="0" customWidth="1"/>
    <x:col min="2" max="2" width="13"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4" hidden="0" customWidth="1"/>
    <x:col min="10" max="10" width="14" hidden="0" customWidth="1"/>
    <x:col min="11" max="11" width="14" hidden="0" customWidth="1"/>
    <x:col min="12" max="12" width="14"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s>
  <x:sheetData>
    <x:row r="1" ht="21" customHeight="1">
      <x:c r="A1" s="8" t="str">
        <x:v>LSTBooks</x:v>
      </x:c>
      <x:c r="B1" s="8" t="str">
        <x:v>LSTBooks</x:v>
      </x:c>
      <x:c r="C1" s="10" t="str">
        <x:v>القوى العاملة  /  إعداد الرواتب</x:v>
      </x:c>
      <x:c r="D1" s="10" t="str">
        <x:v>القوى العاملة  /  إعداد الرواتب</x:v>
      </x:c>
      <x:c r="E1" s="10" t="str">
        <x:v>القوى العاملة  /  إعداد الرواتب</x:v>
      </x:c>
      <x:c r="F1" s="10" t="str">
        <x:v>القوى العاملة  /  إعداد الرواتب</x:v>
      </x:c>
      <x:c r="G1" s="10" t="str">
        <x:v>القوى العاملة  /  إعداد الرواتب</x:v>
      </x:c>
      <x:c r="H1" s="10" t="str">
        <x:v>القوى العاملة  /  إعداد الرواتب</x:v>
      </x:c>
      <x:c r="I1" s="6"/>
      <x:c r="J1" s="6"/>
      <x:c r="K1" s="6"/>
      <x:c r="L1" s="6"/>
      <x:c r="M1" s="6"/>
      <x:c r="N1" s="6"/>
      <x:c r="O1" s="6"/>
      <x:c r="P1" s="6"/>
      <x:c r="Q1" s="11" t="str">
        <x:v>LSTB-PRODUCT-017  •  v1.0.0  •  AR</x:v>
      </x:c>
      <x:c r="R1" s="11" t="str">
        <x:v>LSTB-PRODUCT-017  •  v1.0.0  •  AR</x:v>
      </x:c>
      <x:c r="S1" s="11" t="str">
        <x:v>LSTB-PRODUCT-017  •  v1.0.0  •  AR</x:v>
      </x:c>
      <x:c r="T1" s="11" t="str">
        <x:v>LSTB-PRODUCT-017  •  v1.0.0  •  AR</x:v>
      </x:c>
    </x:row>
    <x:row r="2" ht="29" customHeight="1">
      <x:c r="A2" s="12" t="str">
        <x:v>⌂  الرئيسية</x:v>
      </x:c>
      <x:c r="B2" s="12" t="str">
        <x:v>⌂  الرئيسية</x:v>
      </x:c>
      <x:c r="C2" s="12" t="str">
        <x:v>⚙  الإعداد</x:v>
      </x:c>
      <x:c r="D2" s="12" t="str">
        <x:v>⚙  الإعداد</x:v>
      </x:c>
      <x:c r="E2" s="12" t="str">
        <x:v>●  الموظفون</x:v>
      </x:c>
      <x:c r="F2" s="12" t="str">
        <x:v>●  الموظفون</x:v>
      </x:c>
      <x:c r="G2" s="12" t="str">
        <x:v>●  الموظفون</x:v>
      </x:c>
      <x:c r="H2" s="12" t="str">
        <x:v>▤  مسير الرواتب</x:v>
      </x:c>
      <x:c r="I2" s="12" t="str">
        <x:v>▤  مسير الرواتب</x:v>
      </x:c>
      <x:c r="J2" s="12" t="str">
        <x:v>▤  مسير الرواتب</x:v>
      </x:c>
      <x:c r="K2" s="12" t="str">
        <x:v>＋  التعديلات</x:v>
      </x:c>
      <x:c r="L2" s="12" t="str">
        <x:v>＋  التعديلات</x:v>
      </x:c>
      <x:c r="M2" s="12" t="str">
        <x:v>▣  بيان الراتب</x:v>
      </x:c>
      <x:c r="N2" s="12" t="str">
        <x:v>▣  بيان الراتب</x:v>
      </x:c>
      <x:c r="O2" s="12" t="str">
        <x:v>▣  بيان الراتب</x:v>
      </x:c>
      <x:c r="P2" s="12" t="str">
        <x:v>▲  الاستثناءات</x:v>
      </x:c>
      <x:c r="Q2" s="12" t="str">
        <x:v>▲  الاستثناءات</x:v>
      </x:c>
      <x:c r="R2" s="14" t="str">
        <x:v>▥  لوحة المعلومات</x:v>
      </x:c>
      <x:c r="S2" s="14" t="str">
        <x:v>▥  لوحة المعلومات</x:v>
      </x:c>
      <x:c r="T2" s="14" t="str">
        <x:v>▥  لوحة المعلومات</x:v>
      </x:c>
    </x:row>
    <x:row r="3" ht="29" customHeight="1">
      <x:c r="A3" s="12" t="str">
        <x:v>⌂  الرئيسية</x:v>
      </x:c>
      <x:c r="B3" s="12" t="str">
        <x:v>⌂  الرئيسية</x:v>
      </x:c>
      <x:c r="C3" s="12" t="str">
        <x:v>⚙  الإعداد</x:v>
      </x:c>
      <x:c r="D3" s="12" t="str">
        <x:v>⚙  الإعداد</x:v>
      </x:c>
      <x:c r="E3" s="12" t="str">
        <x:v>●  الموظفون</x:v>
      </x:c>
      <x:c r="F3" s="12" t="str">
        <x:v>●  الموظفون</x:v>
      </x:c>
      <x:c r="G3" s="12" t="str">
        <x:v>●  الموظفون</x:v>
      </x:c>
      <x:c r="H3" s="12" t="str">
        <x:v>▤  مسير الرواتب</x:v>
      </x:c>
      <x:c r="I3" s="12" t="str">
        <x:v>▤  مسير الرواتب</x:v>
      </x:c>
      <x:c r="J3" s="12" t="str">
        <x:v>▤  مسير الرواتب</x:v>
      </x:c>
      <x:c r="K3" s="12" t="str">
        <x:v>＋  التعديلات</x:v>
      </x:c>
      <x:c r="L3" s="12" t="str">
        <x:v>＋  التعديلات</x:v>
      </x:c>
      <x:c r="M3" s="12" t="str">
        <x:v>▣  بيان الراتب</x:v>
      </x:c>
      <x:c r="N3" s="12" t="str">
        <x:v>▣  بيان الراتب</x:v>
      </x:c>
      <x:c r="O3" s="12" t="str">
        <x:v>▣  بيان الراتب</x:v>
      </x:c>
      <x:c r="P3" s="12" t="str">
        <x:v>▲  الاستثناءات</x:v>
      </x:c>
      <x:c r="Q3" s="12" t="str">
        <x:v>▲  الاستثناءات</x:v>
      </x:c>
      <x:c r="R3" s="15" t="str">
        <x:v>▥  لوحة المعلومات</x:v>
      </x:c>
      <x:c r="S3" s="15" t="str">
        <x:v>▥  لوحة المعلومات</x:v>
      </x:c>
      <x:c r="T3" s="15" t="str">
        <x:v>▥  لوحة المعلومات</x:v>
      </x:c>
    </x:row>
    <x:row r="4" ht="15" customHeight="1">
      <x:c r="A4" s="176"/>
      <x:c r="B4" s="176"/>
      <x:c r="C4" s="176"/>
      <x:c r="D4" s="176"/>
      <x:c r="E4" s="176"/>
      <x:c r="F4" s="176"/>
      <x:c r="G4" s="176"/>
      <x:c r="H4" s="176"/>
      <x:c r="I4" s="176"/>
      <x:c r="J4" s="176"/>
      <x:c r="K4" s="176"/>
      <x:c r="L4" s="176"/>
      <x:c r="M4" s="176"/>
      <x:c r="N4" s="176"/>
      <x:c r="O4" s="176"/>
      <x:c r="P4" s="176"/>
      <x:c r="Q4" s="176"/>
      <x:c r="R4" s="176"/>
      <x:c r="S4" s="176"/>
      <x:c r="T4" s="176"/>
    </x:row>
    <x:row r="5" ht="22" customHeight="1">
      <x:c r="A5" s="180" t="str">
        <x:v>عرض الإدارة</x:v>
      </x:c>
      <x:c r="B5" s="19" t="str">
        <x:v>عرض الإدارة</x:v>
      </x:c>
      <x:c r="C5" s="19" t="str">
        <x:v>عرض الإدارة</x:v>
      </x:c>
      <x:c r="D5" s="19" t="str">
        <x:v>عرض الإدارة</x:v>
      </x:c>
      <x:c r="E5" s="19" t="str">
        <x:v>عرض الإدارة</x:v>
      </x:c>
      <x:c r="F5" s="19" t="str">
        <x:v>عرض الإدارة</x:v>
      </x:c>
      <x:c r="G5" s="19" t="str">
        <x:v>عرض الإدارة</x:v>
      </x:c>
      <x:c r="H5" s="19" t="str">
        <x:v>عرض الإدارة</x:v>
      </x:c>
      <x:c r="I5" s="19" t="str">
        <x:v>عرض الإدارة</x:v>
      </x:c>
      <x:c r="J5" s="19" t="str">
        <x:v>عرض الإدارة</x:v>
      </x:c>
      <x:c r="K5" s="19" t="str">
        <x:v>عرض الإدارة</x:v>
      </x:c>
      <x:c r="L5" s="19" t="str">
        <x:v>عرض الإدارة</x:v>
      </x:c>
      <x:c r="M5" s="19" t="str">
        <x:v>عرض الإدارة</x:v>
      </x:c>
      <x:c r="N5" s="19" t="str">
        <x:v>عرض الإدارة</x:v>
      </x:c>
      <x:c r="O5" s="19" t="str">
        <x:v>عرض الإدارة</x:v>
      </x:c>
      <x:c r="P5" s="19" t="str">
        <x:v>عرض الإدارة</x:v>
      </x:c>
      <x:c r="Q5" s="28" t="str">
        <x:v>مراجعة وإصدار</x:v>
      </x:c>
      <x:c r="R5" s="29" t="str">
        <x:v>مراجعة وإصدار</x:v>
      </x:c>
      <x:c r="S5" s="29" t="str">
        <x:v>مراجعة وإصدار</x:v>
      </x:c>
      <x:c r="T5" s="29" t="str">
        <x:v>مراجعة وإصدار</x:v>
      </x:c>
    </x:row>
    <x:row r="6" ht="28" customHeight="1">
      <x:c r="A6" s="181" t="str">
        <x:v>لوحة جاهزية الرواتب</x:v>
      </x:c>
      <x:c r="B6" s="22" t="str">
        <x:v>لوحة جاهزية الرواتب</x:v>
      </x:c>
      <x:c r="C6" s="22" t="str">
        <x:v>لوحة جاهزية الرواتب</x:v>
      </x:c>
      <x:c r="D6" s="22" t="str">
        <x:v>لوحة جاهزية الرواتب</x:v>
      </x:c>
      <x:c r="E6" s="22" t="str">
        <x:v>لوحة جاهزية الرواتب</x:v>
      </x:c>
      <x:c r="F6" s="22" t="str">
        <x:v>لوحة جاهزية الرواتب</x:v>
      </x:c>
      <x:c r="G6" s="22" t="str">
        <x:v>لوحة جاهزية الرواتب</x:v>
      </x:c>
      <x:c r="H6" s="22" t="str">
        <x:v>لوحة جاهزية الرواتب</x:v>
      </x:c>
      <x:c r="I6" s="22" t="str">
        <x:v>لوحة جاهزية الرواتب</x:v>
      </x:c>
      <x:c r="J6" s="22" t="str">
        <x:v>لوحة جاهزية الرواتب</x:v>
      </x:c>
      <x:c r="K6" s="22" t="str">
        <x:v>لوحة جاهزية الرواتب</x:v>
      </x:c>
      <x:c r="L6" s="22" t="str">
        <x:v>لوحة جاهزية الرواتب</x:v>
      </x:c>
      <x:c r="M6" s="22" t="str">
        <x:v>لوحة جاهزية الرواتب</x:v>
      </x:c>
      <x:c r="N6" s="22" t="str">
        <x:v>لوحة جاهزية الرواتب</x:v>
      </x:c>
      <x:c r="O6" s="22" t="str">
        <x:v>لوحة جاهزية الرواتب</x:v>
      </x:c>
      <x:c r="P6" s="22" t="str">
        <x:v>لوحة جاهزية الرواتب</x:v>
      </x:c>
      <x:c r="Q6" s="28" t="str">
        <x:v>مراجعة وإصدار</x:v>
      </x:c>
      <x:c r="R6" s="29" t="str">
        <x:v>مراجعة وإصدار</x:v>
      </x:c>
      <x:c r="S6" s="29" t="str">
        <x:v>مراجعة وإصدار</x:v>
      </x:c>
      <x:c r="T6" s="29" t="str">
        <x:v>مراجعة وإصدار</x:v>
      </x:c>
    </x:row>
    <x:row r="7" ht="28" customHeight="1">
      <x:c r="A7" s="181" t="str">
        <x:v>لوحة جاهزية الرواتب</x:v>
      </x:c>
      <x:c r="B7" s="22" t="str">
        <x:v>لوحة جاهزية الرواتب</x:v>
      </x:c>
      <x:c r="C7" s="22" t="str">
        <x:v>لوحة جاهزية الرواتب</x:v>
      </x:c>
      <x:c r="D7" s="22" t="str">
        <x:v>لوحة جاهزية الرواتب</x:v>
      </x:c>
      <x:c r="E7" s="22" t="str">
        <x:v>لوحة جاهزية الرواتب</x:v>
      </x:c>
      <x:c r="F7" s="22" t="str">
        <x:v>لوحة جاهزية الرواتب</x:v>
      </x:c>
      <x:c r="G7" s="22" t="str">
        <x:v>لوحة جاهزية الرواتب</x:v>
      </x:c>
      <x:c r="H7" s="22" t="str">
        <x:v>لوحة جاهزية الرواتب</x:v>
      </x:c>
      <x:c r="I7" s="22" t="str">
        <x:v>لوحة جاهزية الرواتب</x:v>
      </x:c>
      <x:c r="J7" s="22" t="str">
        <x:v>لوحة جاهزية الرواتب</x:v>
      </x:c>
      <x:c r="K7" s="22" t="str">
        <x:v>لوحة جاهزية الرواتب</x:v>
      </x:c>
      <x:c r="L7" s="22" t="str">
        <x:v>لوحة جاهزية الرواتب</x:v>
      </x:c>
      <x:c r="M7" s="22" t="str">
        <x:v>لوحة جاهزية الرواتب</x:v>
      </x:c>
      <x:c r="N7" s="22" t="str">
        <x:v>لوحة جاهزية الرواتب</x:v>
      </x:c>
      <x:c r="O7" s="22" t="str">
        <x:v>لوحة جاهزية الرواتب</x:v>
      </x:c>
      <x:c r="P7" s="22" t="str">
        <x:v>لوحة جاهزية الرواتب</x:v>
      </x:c>
      <x:c r="Q7" s="28" t="str">
        <x:v>مراجعة وإصدار</x:v>
      </x:c>
      <x:c r="R7" s="29" t="str">
        <x:v>مراجعة وإصدار</x:v>
      </x:c>
      <x:c r="S7" s="29" t="str">
        <x:v>مراجعة وإصدار</x:v>
      </x:c>
      <x:c r="T7" s="29" t="str">
        <x:v>مراجعة وإصدار</x:v>
      </x:c>
    </x:row>
    <x:row r="8" ht="28" customHeight="1">
      <x:c r="A8" s="181" t="str">
        <x:v>لوحة جاهزية الرواتب</x:v>
      </x:c>
      <x:c r="B8" s="22" t="str">
        <x:v>لوحة جاهزية الرواتب</x:v>
      </x:c>
      <x:c r="C8" s="22" t="str">
        <x:v>لوحة جاهزية الرواتب</x:v>
      </x:c>
      <x:c r="D8" s="22" t="str">
        <x:v>لوحة جاهزية الرواتب</x:v>
      </x:c>
      <x:c r="E8" s="22" t="str">
        <x:v>لوحة جاهزية الرواتب</x:v>
      </x:c>
      <x:c r="F8" s="22" t="str">
        <x:v>لوحة جاهزية الرواتب</x:v>
      </x:c>
      <x:c r="G8" s="22" t="str">
        <x:v>لوحة جاهزية الرواتب</x:v>
      </x:c>
      <x:c r="H8" s="22" t="str">
        <x:v>لوحة جاهزية الرواتب</x:v>
      </x:c>
      <x:c r="I8" s="22" t="str">
        <x:v>لوحة جاهزية الرواتب</x:v>
      </x:c>
      <x:c r="J8" s="22" t="str">
        <x:v>لوحة جاهزية الرواتب</x:v>
      </x:c>
      <x:c r="K8" s="22" t="str">
        <x:v>لوحة جاهزية الرواتب</x:v>
      </x:c>
      <x:c r="L8" s="22" t="str">
        <x:v>لوحة جاهزية الرواتب</x:v>
      </x:c>
      <x:c r="M8" s="22" t="str">
        <x:v>لوحة جاهزية الرواتب</x:v>
      </x:c>
      <x:c r="N8" s="22" t="str">
        <x:v>لوحة جاهزية الرواتب</x:v>
      </x:c>
      <x:c r="O8" s="22" t="str">
        <x:v>لوحة جاهزية الرواتب</x:v>
      </x:c>
      <x:c r="P8" s="22" t="str">
        <x:v>لوحة جاهزية الرواتب</x:v>
      </x:c>
      <x:c r="Q8" s="28" t="str">
        <x:v>مراجعة وإصدار</x:v>
      </x:c>
      <x:c r="R8" s="29" t="str">
        <x:v>مراجعة وإصدار</x:v>
      </x:c>
      <x:c r="S8" s="29" t="str">
        <x:v>مراجعة وإصدار</x:v>
      </x:c>
      <x:c r="T8" s="29" t="str">
        <x:v>مراجعة وإصدار</x:v>
      </x:c>
    </x:row>
    <x:row r="9" ht="22" customHeight="1">
      <x:c r="A9" s="33" t="str">
        <x:v>عرض موجه للقرار لتكلفة الرواتب والاستقطاعات والاستثناءات والاعتمادات وجاهزية الدفع.</x:v>
      </x:c>
      <x:c r="B9" s="33" t="str">
        <x:v>عرض موجه للقرار لتكلفة الرواتب والاستقطاعات والاستثناءات والاعتمادات وجاهزية الدفع.</x:v>
      </x:c>
      <x:c r="C9" s="33" t="str">
        <x:v>عرض موجه للقرار لتكلفة الرواتب والاستقطاعات والاستثناءات والاعتمادات وجاهزية الدفع.</x:v>
      </x:c>
      <x:c r="D9" s="33" t="str">
        <x:v>عرض موجه للقرار لتكلفة الرواتب والاستقطاعات والاستثناءات والاعتمادات وجاهزية الدفع.</x:v>
      </x:c>
      <x:c r="E9" s="33" t="str">
        <x:v>عرض موجه للقرار لتكلفة الرواتب والاستقطاعات والاستثناءات والاعتمادات وجاهزية الدفع.</x:v>
      </x:c>
      <x:c r="F9" s="33" t="str">
        <x:v>عرض موجه للقرار لتكلفة الرواتب والاستقطاعات والاستثناءات والاعتمادات وجاهزية الدفع.</x:v>
      </x:c>
      <x:c r="G9" s="33" t="str">
        <x:v>عرض موجه للقرار لتكلفة الرواتب والاستقطاعات والاستثناءات والاعتمادات وجاهزية الدفع.</x:v>
      </x:c>
      <x:c r="H9" s="33" t="str">
        <x:v>عرض موجه للقرار لتكلفة الرواتب والاستقطاعات والاستثناءات والاعتمادات وجاهزية الدفع.</x:v>
      </x:c>
      <x:c r="I9" s="33" t="str">
        <x:v>عرض موجه للقرار لتكلفة الرواتب والاستقطاعات والاستثناءات والاعتمادات وجاهزية الدفع.</x:v>
      </x:c>
      <x:c r="J9" s="33" t="str">
        <x:v>عرض موجه للقرار لتكلفة الرواتب والاستقطاعات والاستثناءات والاعتمادات وجاهزية الدفع.</x:v>
      </x:c>
      <x:c r="K9" s="33" t="str">
        <x:v>عرض موجه للقرار لتكلفة الرواتب والاستقطاعات والاستثناءات والاعتمادات وجاهزية الدفع.</x:v>
      </x:c>
      <x:c r="L9" s="33" t="str">
        <x:v>عرض موجه للقرار لتكلفة الرواتب والاستقطاعات والاستثناءات والاعتمادات وجاهزية الدفع.</x:v>
      </x:c>
      <x:c r="M9" s="33" t="str">
        <x:v>عرض موجه للقرار لتكلفة الرواتب والاستقطاعات والاستثناءات والاعتمادات وجاهزية الدفع.</x:v>
      </x:c>
      <x:c r="N9" s="33" t="str">
        <x:v>عرض موجه للقرار لتكلفة الرواتب والاستقطاعات والاستثناءات والاعتمادات وجاهزية الدفع.</x:v>
      </x:c>
      <x:c r="O9" s="33" t="str">
        <x:v>عرض موجه للقرار لتكلفة الرواتب والاستقطاعات والاستثناءات والاعتمادات وجاهزية الدفع.</x:v>
      </x:c>
      <x:c r="P9" s="33" t="str">
        <x:v>عرض موجه للقرار لتكلفة الرواتب والاستقطاعات والاستثناءات والاعتمادات وجاهزية الدفع.</x:v>
      </x:c>
      <x:c r="Q9" s="37" t="str">
        <x:v>Excel 2021 لسطح المكتب  •  XLSX بلا وحدات ماكرو
مدفوع بالمعادلات  •  بيانات نموذجية افتراضية</x:v>
      </x:c>
      <x:c r="R9" s="37" t="str">
        <x:v>Excel 2021 لسطح المكتب  •  XLSX بلا وحدات ماكرو
مدفوع بالمعادلات  •  بيانات نموذجية افتراضية</x:v>
      </x:c>
      <x:c r="S9" s="37" t="str">
        <x:v>Excel 2021 لسطح المكتب  •  XLSX بلا وحدات ماكرو
مدفوع بالمعادلات  •  بيانات نموذجية افتراضية</x:v>
      </x:c>
      <x:c r="T9" s="37" t="str">
        <x:v>Excel 2021 لسطح المكتب  •  XLSX بلا وحدات ماكرو
مدفوع بالمعادلات  •  بيانات نموذجية افتراضية</x:v>
      </x:c>
    </x:row>
    <x:row r="10" ht="22" customHeight="1">
      <x:c r="A10" s="33" t="str">
        <x:v>عرض موجه للقرار لتكلفة الرواتب والاستقطاعات والاستثناءات والاعتمادات وجاهزية الدفع.</x:v>
      </x:c>
      <x:c r="B10" s="33" t="str">
        <x:v>عرض موجه للقرار لتكلفة الرواتب والاستقطاعات والاستثناءات والاعتمادات وجاهزية الدفع.</x:v>
      </x:c>
      <x:c r="C10" s="33" t="str">
        <x:v>عرض موجه للقرار لتكلفة الرواتب والاستقطاعات والاستثناءات والاعتمادات وجاهزية الدفع.</x:v>
      </x:c>
      <x:c r="D10" s="33" t="str">
        <x:v>عرض موجه للقرار لتكلفة الرواتب والاستقطاعات والاستثناءات والاعتمادات وجاهزية الدفع.</x:v>
      </x:c>
      <x:c r="E10" s="33" t="str">
        <x:v>عرض موجه للقرار لتكلفة الرواتب والاستقطاعات والاستثناءات والاعتمادات وجاهزية الدفع.</x:v>
      </x:c>
      <x:c r="F10" s="33" t="str">
        <x:v>عرض موجه للقرار لتكلفة الرواتب والاستقطاعات والاستثناءات والاعتمادات وجاهزية الدفع.</x:v>
      </x:c>
      <x:c r="G10" s="33" t="str">
        <x:v>عرض موجه للقرار لتكلفة الرواتب والاستقطاعات والاستثناءات والاعتمادات وجاهزية الدفع.</x:v>
      </x:c>
      <x:c r="H10" s="33" t="str">
        <x:v>عرض موجه للقرار لتكلفة الرواتب والاستقطاعات والاستثناءات والاعتمادات وجاهزية الدفع.</x:v>
      </x:c>
      <x:c r="I10" s="33" t="str">
        <x:v>عرض موجه للقرار لتكلفة الرواتب والاستقطاعات والاستثناءات والاعتمادات وجاهزية الدفع.</x:v>
      </x:c>
      <x:c r="J10" s="33" t="str">
        <x:v>عرض موجه للقرار لتكلفة الرواتب والاستقطاعات والاستثناءات والاعتمادات وجاهزية الدفع.</x:v>
      </x:c>
      <x:c r="K10" s="33" t="str">
        <x:v>عرض موجه للقرار لتكلفة الرواتب والاستقطاعات والاستثناءات والاعتمادات وجاهزية الدفع.</x:v>
      </x:c>
      <x:c r="L10" s="33" t="str">
        <x:v>عرض موجه للقرار لتكلفة الرواتب والاستقطاعات والاستثناءات والاعتمادات وجاهزية الدفع.</x:v>
      </x:c>
      <x:c r="M10" s="33" t="str">
        <x:v>عرض موجه للقرار لتكلفة الرواتب والاستقطاعات والاستثناءات والاعتمادات وجاهزية الدفع.</x:v>
      </x:c>
      <x:c r="N10" s="33" t="str">
        <x:v>عرض موجه للقرار لتكلفة الرواتب والاستقطاعات والاستثناءات والاعتمادات وجاهزية الدفع.</x:v>
      </x:c>
      <x:c r="O10" s="33" t="str">
        <x:v>عرض موجه للقرار لتكلفة الرواتب والاستقطاعات والاستثناءات والاعتمادات وجاهزية الدفع.</x:v>
      </x:c>
      <x:c r="P10" s="33" t="str">
        <x:v>عرض موجه للقرار لتكلفة الرواتب والاستقطاعات والاستثناءات والاعتمادات وجاهزية الدفع.</x:v>
      </x:c>
      <x:c r="Q10" s="37" t="str">
        <x:v>Excel 2021 لسطح المكتب  •  XLSX بلا وحدات ماكرو
مدفوع بالمعادلات  •  بيانات نموذجية افتراضية</x:v>
      </x:c>
      <x:c r="R10" s="37" t="str">
        <x:v>Excel 2021 لسطح المكتب  •  XLSX بلا وحدات ماكرو
مدفوع بالمعادلات  •  بيانات نموذجية افتراضية</x:v>
      </x:c>
      <x:c r="S10" s="37" t="str">
        <x:v>Excel 2021 لسطح المكتب  •  XLSX بلا وحدات ماكرو
مدفوع بالمعادلات  •  بيانات نموذجية افتراضية</x:v>
      </x:c>
      <x:c r="T10" s="37" t="str">
        <x:v>Excel 2021 لسطح المكتب  •  XLSX بلا وحدات ماكرو
مدفوع بالمعادلات  •  بيانات نموذجية افتراضية</x:v>
      </x:c>
    </x:row>
    <x:row r="11">
      <x:c r="A11" s="176"/>
      <x:c r="B11" s="176"/>
      <x:c r="C11" s="176"/>
      <x:c r="D11" s="176"/>
      <x:c r="E11" s="176"/>
      <x:c r="F11" s="176"/>
      <x:c r="G11" s="176"/>
      <x:c r="H11" s="176"/>
      <x:c r="I11" s="176"/>
      <x:c r="J11" s="176"/>
      <x:c r="K11" s="176"/>
      <x:c r="L11" s="176"/>
      <x:c r="M11" s="176"/>
      <x:c r="N11" s="176"/>
      <x:c r="O11" s="176"/>
      <x:c r="P11" s="176"/>
      <x:c r="Q11" s="176"/>
      <x:c r="R11" s="176"/>
      <x:c r="S11" s="176"/>
      <x:c r="T11" s="176"/>
    </x:row>
    <x:row r="12">
      <x:c r="A12" s="95" t="str">
        <x:v>إجمالي الرواتب</x:v>
      </x:c>
      <x:c r="B12" s="95" t="str">
        <x:v>إجمالي الرواتب</x:v>
      </x:c>
      <x:c r="C12" s="95" t="str">
        <x:v>إجمالي الرواتب</x:v>
      </x:c>
      <x:c r="D12" s="95" t="str">
        <x:v>إجمالي الرواتب</x:v>
      </x:c>
      <x:c r="E12" s="73" t="str">
        <x:v>صافي الرواتب</x:v>
      </x:c>
      <x:c r="F12" s="73" t="str">
        <x:v>صافي الرواتب</x:v>
      </x:c>
      <x:c r="G12" s="73" t="str">
        <x:v>صافي الرواتب</x:v>
      </x:c>
      <x:c r="H12" s="73" t="str">
        <x:v>صافي الرواتب</x:v>
      </x:c>
      <x:c r="I12" s="99" t="str">
        <x:v>إجمالي الاستقطاعات</x:v>
      </x:c>
      <x:c r="J12" s="99" t="str">
        <x:v>إجمالي الاستقطاعات</x:v>
      </x:c>
      <x:c r="K12" s="99" t="str">
        <x:v>إجمالي الاستقطاعات</x:v>
      </x:c>
      <x:c r="L12" s="99" t="str">
        <x:v>إجمالي الاستقطاعات</x:v>
      </x:c>
      <x:c r="M12" s="102" t="str">
        <x:v>المشكلات المفتوحة</x:v>
      </x:c>
      <x:c r="N12" s="102" t="str">
        <x:v>المشكلات المفتوحة</x:v>
      </x:c>
      <x:c r="O12" s="102" t="str">
        <x:v>المشكلات المفتوحة</x:v>
      </x:c>
      <x:c r="P12" s="102" t="str">
        <x:v>المشكلات المفتوحة</x:v>
      </x:c>
      <x:c r="Q12" s="95" t="str">
        <x:v>جاهز / معتمد</x:v>
      </x:c>
      <x:c r="R12" s="95" t="str">
        <x:v>جاهز / معتمد</x:v>
      </x:c>
      <x:c r="S12" s="95" t="str">
        <x:v>جاهز / معتمد</x:v>
      </x:c>
      <x:c r="T12" s="95" t="str">
        <x:v>جاهز / معتمد</x:v>
      </x:c>
    </x:row>
    <x:row r="13">
      <x:c r="A13" s="96" t="n">
        <x:f>SUM('مسير الرواتب'!$L$19:$L$58)</x:f>
        <x:v>29680.223720648475</x:v>
      </x:c>
      <x:c r="B13" s="87" t="str"/>
      <x:c r="C13" s="87" t="str"/>
      <x:c r="D13" s="88" t="str"/>
      <x:c r="E13" s="96" t="n">
        <x:f>SUM('مسير الرواتب'!$P$19:$P$58)</x:f>
        <x:v>25805.223720648475</x:v>
      </x:c>
      <x:c r="F13" s="87" t="str"/>
      <x:c r="G13" s="87" t="str"/>
      <x:c r="H13" s="88" t="str"/>
      <x:c r="I13" s="96" t="n">
        <x:f>SUM('مسير الرواتب'!$O$19:$O$58)+SUM('مسير الرواتب'!$M$19:$N$58)</x:f>
        <x:v>3875</x:v>
      </x:c>
      <x:c r="J13" s="87" t="str"/>
      <x:c r="K13" s="87" t="str"/>
      <x:c r="L13" s="88" t="str"/>
      <x:c r="M13" s="92" t="n">
        <x:f>COUNTIFS('مسير الرواتب'!$A$19:$A$58,"&lt;&gt;",'مسير الرواتب'!$S$19:$S$58,"&lt;&gt;واضح")</x:f>
        <x:v>1</x:v>
      </x:c>
      <x:c r="N13" s="87" t="str"/>
      <x:c r="O13" s="87" t="str"/>
      <x:c r="P13" s="88" t="str"/>
      <x:c r="Q13" s="92" t="n">
        <x:f>COUNTIF('مسير الرواتب'!$Q$19:$Q$58,"جاهز")+COUNTIF('مسير الرواتب'!$Q$19:$Q$58,"معتمد")</x:f>
        <x:v>6</x:v>
      </x:c>
      <x:c r="R13" s="87" t="str"/>
      <x:c r="S13" s="87" t="str"/>
      <x:c r="T13" s="88" t="str"/>
    </x:row>
    <x:row r="14">
      <x:c r="A14" s="86" t="str"/>
      <x:c r="B14" s="87" t="str"/>
      <x:c r="C14" s="87" t="str"/>
      <x:c r="D14" s="88" t="str"/>
      <x:c r="E14" s="86" t="str"/>
      <x:c r="F14" s="87" t="str"/>
      <x:c r="G14" s="87" t="str"/>
      <x:c r="H14" s="88" t="str"/>
      <x:c r="I14" s="86" t="str"/>
      <x:c r="J14" s="87" t="str"/>
      <x:c r="K14" s="87" t="str"/>
      <x:c r="L14" s="88" t="str"/>
      <x:c r="M14" s="86" t="str"/>
      <x:c r="N14" s="87" t="str"/>
      <x:c r="O14" s="87" t="str"/>
      <x:c r="P14" s="88" t="str"/>
      <x:c r="Q14" s="86" t="str"/>
      <x:c r="R14" s="87" t="str"/>
      <x:c r="S14" s="87" t="str"/>
      <x:c r="T14" s="88" t="str"/>
    </x:row>
    <x:row r="15">
      <x:c r="A15" s="89" t="str"/>
      <x:c r="B15" s="90" t="str"/>
      <x:c r="C15" s="90" t="str"/>
      <x:c r="D15" s="91" t="str"/>
      <x:c r="E15" s="89" t="str"/>
      <x:c r="F15" s="90" t="str"/>
      <x:c r="G15" s="90" t="str"/>
      <x:c r="H15" s="91" t="str"/>
      <x:c r="I15" s="89" t="str"/>
      <x:c r="J15" s="90" t="str"/>
      <x:c r="K15" s="90" t="str"/>
      <x:c r="L15" s="91" t="str"/>
      <x:c r="M15" s="89" t="str"/>
      <x:c r="N15" s="90" t="str"/>
      <x:c r="O15" s="90" t="str"/>
      <x:c r="P15" s="91" t="str"/>
      <x:c r="Q15" s="89" t="str"/>
      <x:c r="R15" s="90" t="str"/>
      <x:c r="S15" s="90" t="str"/>
      <x:c r="T15" s="91" t="str"/>
    </x:row>
    <x:row r="16">
      <x:c r="A16" s="176"/>
      <x:c r="B16" s="176"/>
      <x:c r="C16" s="176"/>
      <x:c r="D16" s="176"/>
      <x:c r="E16" s="176"/>
      <x:c r="F16" s="176"/>
      <x:c r="G16" s="176"/>
      <x:c r="H16" s="176"/>
      <x:c r="I16" s="176"/>
      <x:c r="J16" s="176"/>
      <x:c r="K16" s="176"/>
      <x:c r="L16" s="176"/>
      <x:c r="M16" s="176"/>
      <x:c r="N16" s="176"/>
      <x:c r="O16" s="176"/>
      <x:c r="P16" s="176"/>
      <x:c r="Q16" s="176"/>
      <x:c r="R16" s="176"/>
      <x:c r="S16" s="176"/>
      <x:c r="T16" s="176"/>
    </x:row>
    <x:row r="17">
      <x:c r="A17" s="176"/>
      <x:c r="B17" s="176"/>
      <x:c r="C17" s="176"/>
      <x:c r="D17" s="176"/>
      <x:c r="E17" s="176"/>
      <x:c r="F17" s="176"/>
      <x:c r="G17" s="176"/>
      <x:c r="H17" s="176"/>
      <x:c r="I17" s="176"/>
      <x:c r="J17" s="176"/>
      <x:c r="K17" s="176"/>
      <x:c r="L17" s="176"/>
      <x:c r="M17" s="176"/>
      <x:c r="N17" s="176"/>
      <x:c r="O17" s="176"/>
      <x:c r="P17" s="176"/>
      <x:c r="Q17" s="176"/>
      <x:c r="R17" s="176"/>
      <x:c r="S17" s="176"/>
      <x:c r="T17" s="176"/>
    </x:row>
    <x:row r="18" ht="24" customHeight="1">
      <x:c r="A18" s="39" t="str">
        <x:v>تكلفة الرواتب وجاهزيتها</x:v>
      </x:c>
      <x:c r="B18" s="39" t="str">
        <x:v>تكلفة الرواتب وجاهزيتها</x:v>
      </x:c>
      <x:c r="C18" s="39" t="str">
        <x:v>تكلفة الرواتب وجاهزيتها</x:v>
      </x:c>
      <x:c r="D18" s="39" t="str">
        <x:v>تكلفة الرواتب وجاهزيتها</x:v>
      </x:c>
      <x:c r="E18" s="39" t="str">
        <x:v>تكلفة الرواتب وجاهزيتها</x:v>
      </x:c>
      <x:c r="F18" s="39" t="str">
        <x:v>تكلفة الرواتب وجاهزيتها</x:v>
      </x:c>
      <x:c r="G18" s="39" t="str">
        <x:v>تكلفة الرواتب وجاهزيتها</x:v>
      </x:c>
      <x:c r="H18" s="39" t="str">
        <x:v>تكلفة الرواتب وجاهزيتها</x:v>
      </x:c>
      <x:c r="I18" s="39" t="str">
        <x:v>تكلفة الرواتب وجاهزيتها</x:v>
      </x:c>
      <x:c r="J18" s="39" t="str">
        <x:v>تكلفة الرواتب وجاهزيتها</x:v>
      </x:c>
      <x:c r="K18" s="39" t="str">
        <x:v>تكلفة الرواتب وجاهزيتها</x:v>
      </x:c>
      <x:c r="L18" s="39" t="str">
        <x:v>تكلفة الرواتب وجاهزيتها</x:v>
      </x:c>
      <x:c r="M18" s="39" t="str">
        <x:v>تكلفة الرواتب وجاهزيتها</x:v>
      </x:c>
      <x:c r="N18" s="39" t="str">
        <x:v>تكلفة الرواتب وجاهزيتها</x:v>
      </x:c>
      <x:c r="O18" s="39" t="str">
        <x:v>تكلفة الرواتب وجاهزيتها</x:v>
      </x:c>
      <x:c r="P18" s="39" t="str">
        <x:v>تكلفة الرواتب وجاهزيتها</x:v>
      </x:c>
      <x:c r="Q18" s="39" t="str">
        <x:v>تكلفة الرواتب وجاهزيتها</x:v>
      </x:c>
      <x:c r="R18" s="39" t="str">
        <x:v>تكلفة الرواتب وجاهزيتها</x:v>
      </x:c>
      <x:c r="S18" s="39" t="str">
        <x:v>تكلفة الرواتب وجاهزيتها</x:v>
      </x:c>
      <x:c r="T18" s="39" t="str">
        <x:v>تكلفة الرواتب وجاهزيتها</x:v>
      </x:c>
    </x:row>
    <x:row r="19">
      <x:c r="A19" s="176"/>
      <x:c r="B19" s="176"/>
      <x:c r="C19" s="176"/>
      <x:c r="D19" s="176"/>
      <x:c r="E19" s="176"/>
      <x:c r="F19" s="176"/>
      <x:c r="G19" s="176"/>
      <x:c r="H19" s="176"/>
      <x:c r="I19" s="176"/>
      <x:c r="J19" s="176"/>
      <x:c r="K19" s="176"/>
      <x:c r="L19" s="176"/>
      <x:c r="M19" s="176"/>
      <x:c r="N19" s="176"/>
      <x:c r="O19" s="176"/>
      <x:c r="P19" s="176"/>
      <x:c r="Q19" s="176"/>
      <x:c r="R19" s="176"/>
      <x:c r="S19" s="176"/>
      <x:c r="T19" s="176"/>
    </x:row>
    <x:row r="20">
      <x:c r="A20" s="193" t="str">
        <x:v>القسم</x:v>
      </x:c>
      <x:c r="B20" s="193" t="str">
        <x:v>إجمالي الأجر</x:v>
      </x:c>
      <x:c r="C20" s="176"/>
      <x:c r="D20" s="193" t="str">
        <x:v>الحالة</x:v>
      </x:c>
      <x:c r="E20" s="193" t="str">
        <x:v>العدد</x:v>
      </x:c>
      <x:c r="F20" s="176"/>
      <x:c r="G20" s="176"/>
      <x:c r="H20" s="176"/>
      <x:c r="I20" s="176"/>
      <x:c r="J20" s="176"/>
      <x:c r="K20" s="176"/>
      <x:c r="L20" s="176"/>
      <x:c r="M20" s="176"/>
      <x:c r="N20" s="193" t="str">
        <x:v>عنصر الأجر</x:v>
      </x:c>
      <x:c r="O20" s="193" t="str">
        <x:v>المبلغ</x:v>
      </x:c>
      <x:c r="P20" s="176"/>
      <x:c r="Q20" s="176"/>
      <x:c r="R20" s="176"/>
      <x:c r="S20" s="176"/>
      <x:c r="T20" s="176"/>
    </x:row>
    <x:row r="21">
      <x:c r="A21" s="178" t="str">
        <x:v>العمليات</x:v>
      </x:c>
      <x:c r="B21" s="179" t="n">
        <x:f>SUMIFS('مسير الرواتب'!$L$19:$L$58,'مسير الرواتب'!$C$19:$C$58,$A21)</x:f>
        <x:v>9660.081116944557</x:v>
      </x:c>
      <x:c r="C21" s="176"/>
      <x:c r="D21" s="178" t="str">
        <x:v>جاهز</x:v>
      </x:c>
      <x:c r="E21" s="178" t="n">
        <x:f>COUNTIF('مسير الرواتب'!$Q$19:$Q$58,$D21)</x:f>
        <x:v>6</x:v>
      </x:c>
      <x:c r="F21" s="176"/>
      <x:c r="G21" s="176"/>
      <x:c r="H21" s="176"/>
      <x:c r="I21" s="176"/>
      <x:c r="J21" s="176"/>
      <x:c r="K21" s="176"/>
      <x:c r="L21" s="176"/>
      <x:c r="M21" s="176"/>
      <x:c r="N21" s="178" t="str">
        <x:v>الأساسي + الإضافي</x:v>
      </x:c>
      <x:c r="O21" s="179" t="n">
        <x:f>SUM('مسير الرواتب'!$G$19:$H$58)</x:f>
        <x:v>26590.223720648475</x:v>
      </x:c>
      <x:c r="P21" s="176"/>
      <x:c r="Q21" s="176"/>
      <x:c r="R21" s="176"/>
      <x:c r="S21" s="176"/>
      <x:c r="T21" s="176"/>
    </x:row>
    <x:row r="22">
      <x:c r="A22" s="178" t="str">
        <x:v>المبيعات</x:v>
      </x:c>
      <x:c r="B22" s="179" t="n">
        <x:f>SUMIFS('مسير الرواتب'!$L$19:$L$58,'مسير الرواتب'!$C$19:$C$58,$A22)</x:f>
        <x:v>7181.2909911729075</x:v>
      </x:c>
      <x:c r="C22" s="176"/>
      <x:c r="D22" s="178" t="str">
        <x:v>معتمد</x:v>
      </x:c>
      <x:c r="E22" s="178" t="n">
        <x:f>COUNTIF('مسير الرواتب'!$Q$19:$Q$58,$D22)</x:f>
        <x:v>0</x:v>
      </x:c>
      <x:c r="F22" s="176"/>
      <x:c r="G22" s="176"/>
      <x:c r="H22" s="176"/>
      <x:c r="I22" s="176"/>
      <x:c r="J22" s="176"/>
      <x:c r="K22" s="176"/>
      <x:c r="L22" s="176"/>
      <x:c r="M22" s="176"/>
      <x:c r="N22" s="178" t="str">
        <x:v>البدلات والمتغيرات</x:v>
      </x:c>
      <x:c r="O22" s="179" t="n">
        <x:f>SUM('مسير الرواتب'!$I$19:$J$58)</x:f>
        <x:v>2910</x:v>
      </x:c>
      <x:c r="P22" s="176"/>
      <x:c r="Q22" s="176"/>
      <x:c r="R22" s="176"/>
      <x:c r="S22" s="176"/>
      <x:c r="T22" s="176"/>
    </x:row>
    <x:row r="23">
      <x:c r="A23" s="178" t="str">
        <x:v>الإدارة</x:v>
      </x:c>
      <x:c r="B23" s="179" t="n">
        <x:f>SUMIFS('مسير الرواتب'!$L$19:$L$58,'مسير الرواتب'!$C$19:$C$58,$A23)</x:f>
        <x:v>3780</x:v>
      </x:c>
      <x:c r="C23" s="176"/>
      <x:c r="D23" s="178" t="str">
        <x:v>مسودة</x:v>
      </x:c>
      <x:c r="E23" s="178" t="n">
        <x:f>COUNTIF('مسير الرواتب'!$Q$19:$Q$58,$D23)</x:f>
        <x:v>1</x:v>
      </x:c>
      <x:c r="F23" s="176"/>
      <x:c r="G23" s="176"/>
      <x:c r="H23" s="176"/>
      <x:c r="I23" s="176"/>
      <x:c r="J23" s="176"/>
      <x:c r="K23" s="176"/>
      <x:c r="L23" s="176"/>
      <x:c r="M23" s="176"/>
      <x:c r="N23" s="178" t="str">
        <x:v>التعويضات</x:v>
      </x:c>
      <x:c r="O23" s="179" t="n">
        <x:f>SUM('مسير الرواتب'!$K$19:$K$58)</x:f>
        <x:v>180</x:v>
      </x:c>
      <x:c r="P23" s="176"/>
      <x:c r="Q23" s="176"/>
      <x:c r="R23" s="176"/>
      <x:c r="S23" s="176"/>
      <x:c r="T23" s="176"/>
    </x:row>
    <x:row r="24">
      <x:c r="A24" s="178" t="str">
        <x:v>خدمة العملاء</x:v>
      </x:c>
      <x:c r="B24" s="179" t="n">
        <x:f>SUMIFS('مسير الرواتب'!$L$19:$L$58,'مسير الرواتب'!$C$19:$C$58,$A24)</x:f>
        <x:v>4803.851612531011</x:v>
      </x:c>
      <x:c r="C24" s="176"/>
      <x:c r="D24" s="178" t="str">
        <x:v>موقوف</x:v>
      </x:c>
      <x:c r="E24" s="178" t="n">
        <x:f>COUNTIF('مسير الرواتب'!$Q$19:$Q$58,$D24)</x:f>
        <x:v>0</x:v>
      </x:c>
      <x:c r="F24" s="176"/>
      <x:c r="G24" s="176"/>
      <x:c r="H24" s="176"/>
      <x:c r="I24" s="176"/>
      <x:c r="J24" s="176"/>
      <x:c r="K24" s="176"/>
      <x:c r="L24" s="176"/>
      <x:c r="M24" s="176"/>
      <x:c r="N24" s="176"/>
      <x:c r="O24" s="176"/>
      <x:c r="P24" s="176"/>
      <x:c r="Q24" s="176"/>
      <x:c r="R24" s="176"/>
      <x:c r="S24" s="176"/>
      <x:c r="T24" s="176"/>
    </x:row>
    <x:row r="25">
      <x:c r="A25" s="178" t="str">
        <x:v>المستودع</x:v>
      </x:c>
      <x:c r="B25" s="179" t="n">
        <x:f>SUMIFS('مسير الرواتب'!$L$19:$L$58,'مسير الرواتب'!$C$19:$C$58,$A25)</x:f>
        <x:v>4255</x:v>
      </x:c>
      <x:c r="C25" s="176"/>
      <x:c r="D25" s="176"/>
      <x:c r="E25" s="176"/>
      <x:c r="F25" s="176"/>
      <x:c r="G25" s="176"/>
      <x:c r="H25" s="176"/>
      <x:c r="I25" s="176"/>
      <x:c r="J25" s="176"/>
      <x:c r="K25" s="176"/>
      <x:c r="L25" s="176"/>
      <x:c r="M25" s="176"/>
      <x:c r="N25" s="176"/>
      <x:c r="O25" s="176"/>
      <x:c r="P25" s="176"/>
      <x:c r="Q25" s="176"/>
      <x:c r="R25" s="176"/>
      <x:c r="S25" s="176"/>
      <x:c r="T25" s="176"/>
    </x:row>
    <x:row r="26">
      <x:c r="A26" s="178" t="str">
        <x:v>الإدارة</x:v>
      </x:c>
      <x:c r="B26" s="179" t="n">
        <x:f>SUMIFS('مسير الرواتب'!$L$19:$L$58,'مسير الرواتب'!$C$19:$C$58,$A26)</x:f>
        <x:v>0</x:v>
      </x:c>
      <x:c r="C26" s="176"/>
      <x:c r="D26" s="176"/>
      <x:c r="E26" s="176"/>
      <x:c r="F26" s="176"/>
      <x:c r="G26" s="176"/>
      <x:c r="H26" s="176"/>
      <x:c r="I26" s="176"/>
      <x:c r="J26" s="176"/>
      <x:c r="K26" s="176"/>
      <x:c r="L26" s="176"/>
      <x:c r="M26" s="176"/>
      <x:c r="N26" s="176"/>
      <x:c r="O26" s="176"/>
      <x:c r="P26" s="176"/>
      <x:c r="Q26" s="176"/>
      <x:c r="R26" s="176"/>
      <x:c r="S26" s="176"/>
      <x:c r="T26" s="176"/>
    </x:row>
    <x:row r="27">
      <x:c r="A27" s="178" t="str">
        <x:v>الإجمالي</x:v>
      </x:c>
      <x:c r="B27" s="179" t="n">
        <x:f>SUM(B21:B26)</x:f>
        <x:v>29680.22372064848</x:v>
      </x:c>
      <x:c r="C27" s="176"/>
      <x:c r="D27" s="176"/>
      <x:c r="E27" s="176"/>
      <x:c r="F27" s="176"/>
      <x:c r="G27" s="176"/>
      <x:c r="H27" s="176"/>
      <x:c r="I27" s="176"/>
      <x:c r="J27" s="176"/>
      <x:c r="K27" s="176"/>
      <x:c r="L27" s="176"/>
      <x:c r="M27" s="176"/>
      <x:c r="N27" s="176"/>
      <x:c r="O27" s="176"/>
      <x:c r="P27" s="176"/>
      <x:c r="Q27" s="176"/>
      <x:c r="R27" s="176"/>
      <x:c r="S27" s="176"/>
      <x:c r="T27" s="176"/>
    </x:row>
    <x:row r="28">
      <x:c r="A28" s="176"/>
      <x:c r="B28" s="176"/>
      <x:c r="C28" s="176"/>
      <x:c r="D28" s="176"/>
      <x:c r="E28" s="176"/>
      <x:c r="F28" s="176"/>
      <x:c r="G28" s="176"/>
      <x:c r="H28" s="176"/>
      <x:c r="I28" s="176"/>
      <x:c r="J28" s="176"/>
      <x:c r="K28" s="176"/>
      <x:c r="L28" s="176"/>
      <x:c r="M28" s="176"/>
      <x:c r="N28" s="176"/>
      <x:c r="O28" s="176"/>
      <x:c r="P28" s="176"/>
      <x:c r="Q28" s="176"/>
      <x:c r="R28" s="176"/>
      <x:c r="S28" s="176"/>
      <x:c r="T28" s="176"/>
    </x:row>
    <x:row r="29">
      <x:c r="A29" s="176"/>
      <x:c r="B29" s="176"/>
      <x:c r="C29" s="176"/>
      <x:c r="D29" s="176"/>
      <x:c r="E29" s="176"/>
      <x:c r="F29" s="176"/>
      <x:c r="G29" s="176"/>
      <x:c r="H29" s="176"/>
      <x:c r="I29" s="176"/>
      <x:c r="J29" s="176"/>
      <x:c r="K29" s="176"/>
      <x:c r="L29" s="176"/>
      <x:c r="M29" s="176"/>
      <x:c r="N29" s="176"/>
      <x:c r="O29" s="176"/>
      <x:c r="P29" s="176"/>
      <x:c r="Q29" s="176"/>
      <x:c r="R29" s="176"/>
      <x:c r="S29" s="176"/>
      <x:c r="T29" s="176"/>
    </x:row>
    <x:row r="30">
      <x:c r="A30" s="176"/>
      <x:c r="B30" s="176"/>
      <x:c r="C30" s="176"/>
      <x:c r="D30" s="176"/>
      <x:c r="E30" s="176"/>
      <x:c r="F30" s="176"/>
      <x:c r="G30" s="176"/>
      <x:c r="H30" s="176"/>
      <x:c r="I30" s="176"/>
      <x:c r="J30" s="176"/>
      <x:c r="K30" s="176"/>
      <x:c r="L30" s="176"/>
      <x:c r="M30" s="176"/>
      <x:c r="N30" s="176"/>
      <x:c r="O30" s="176"/>
      <x:c r="P30" s="176"/>
      <x:c r="Q30" s="176"/>
      <x:c r="R30" s="176"/>
      <x:c r="S30" s="176"/>
      <x:c r="T30" s="176"/>
    </x:row>
    <x:row r="31">
      <x:c r="A31" s="176"/>
      <x:c r="B31" s="176"/>
      <x:c r="C31" s="176"/>
      <x:c r="D31" s="176"/>
      <x:c r="E31" s="176"/>
      <x:c r="F31" s="176"/>
      <x:c r="G31" s="176"/>
      <x:c r="H31" s="176"/>
      <x:c r="I31" s="176"/>
      <x:c r="J31" s="176"/>
      <x:c r="K31" s="176"/>
      <x:c r="L31" s="176"/>
      <x:c r="M31" s="176"/>
      <x:c r="N31" s="176"/>
      <x:c r="O31" s="176"/>
      <x:c r="P31" s="176"/>
      <x:c r="Q31" s="176"/>
      <x:c r="R31" s="176"/>
      <x:c r="S31" s="176"/>
      <x:c r="T31" s="176"/>
    </x:row>
    <x:row r="32">
      <x:c r="A32" s="176"/>
      <x:c r="B32" s="176"/>
      <x:c r="C32" s="176"/>
      <x:c r="D32" s="176"/>
      <x:c r="E32" s="176"/>
      <x:c r="F32" s="176"/>
      <x:c r="G32" s="176"/>
      <x:c r="H32" s="176"/>
      <x:c r="I32" s="176"/>
      <x:c r="J32" s="176"/>
      <x:c r="K32" s="176"/>
      <x:c r="L32" s="176"/>
      <x:c r="M32" s="176"/>
      <x:c r="N32" s="176"/>
      <x:c r="O32" s="176"/>
      <x:c r="P32" s="176"/>
      <x:c r="Q32" s="176"/>
      <x:c r="R32" s="176"/>
      <x:c r="S32" s="176"/>
      <x:c r="T32" s="176"/>
    </x:row>
    <x:row r="33">
      <x:c r="A33" s="176"/>
      <x:c r="B33" s="176"/>
      <x:c r="C33" s="176"/>
      <x:c r="D33" s="176"/>
      <x:c r="E33" s="176"/>
      <x:c r="F33" s="176"/>
      <x:c r="G33" s="176"/>
      <x:c r="H33" s="176"/>
      <x:c r="I33" s="176"/>
      <x:c r="J33" s="176"/>
      <x:c r="K33" s="176"/>
      <x:c r="L33" s="176"/>
      <x:c r="M33" s="176"/>
      <x:c r="N33" s="176"/>
      <x:c r="O33" s="176"/>
      <x:c r="P33" s="176"/>
      <x:c r="Q33" s="176"/>
      <x:c r="R33" s="176"/>
      <x:c r="S33" s="176"/>
      <x:c r="T33" s="176"/>
    </x:row>
    <x:row r="34">
      <x:c r="A34" s="176"/>
      <x:c r="B34" s="176"/>
      <x:c r="C34" s="176"/>
      <x:c r="D34" s="176"/>
      <x:c r="E34" s="176"/>
      <x:c r="F34" s="176"/>
      <x:c r="G34" s="176"/>
      <x:c r="H34" s="176"/>
      <x:c r="I34" s="176"/>
      <x:c r="J34" s="176"/>
      <x:c r="K34" s="176"/>
      <x:c r="L34" s="176"/>
      <x:c r="M34" s="176"/>
      <x:c r="N34" s="176"/>
      <x:c r="O34" s="176"/>
      <x:c r="P34" s="176"/>
      <x:c r="Q34" s="176"/>
      <x:c r="R34" s="176"/>
      <x:c r="S34" s="176"/>
      <x:c r="T34" s="176"/>
    </x:row>
    <x:row r="35">
      <x:c r="A35" s="176"/>
      <x:c r="B35" s="176"/>
      <x:c r="C35" s="176"/>
      <x:c r="D35" s="176"/>
      <x:c r="E35" s="176"/>
      <x:c r="F35" s="176"/>
      <x:c r="G35" s="176"/>
      <x:c r="H35" s="176"/>
      <x:c r="I35" s="176"/>
      <x:c r="J35" s="176"/>
      <x:c r="K35" s="176"/>
      <x:c r="L35" s="176"/>
      <x:c r="M35" s="176"/>
      <x:c r="N35" s="176"/>
      <x:c r="O35" s="176"/>
      <x:c r="P35" s="176"/>
      <x:c r="Q35" s="176"/>
      <x:c r="R35" s="176"/>
      <x:c r="S35" s="176"/>
      <x:c r="T35" s="176"/>
    </x:row>
    <x:row r="36">
      <x:c r="A36" s="176"/>
      <x:c r="B36" s="176"/>
      <x:c r="C36" s="176"/>
      <x:c r="D36" s="176"/>
      <x:c r="E36" s="176"/>
      <x:c r="F36" s="176"/>
      <x:c r="G36" s="176"/>
      <x:c r="H36" s="176"/>
      <x:c r="I36" s="176"/>
      <x:c r="J36" s="176"/>
      <x:c r="K36" s="176"/>
      <x:c r="L36" s="176"/>
      <x:c r="M36" s="176"/>
      <x:c r="N36" s="176"/>
      <x:c r="O36" s="176"/>
      <x:c r="P36" s="176"/>
      <x:c r="Q36" s="176"/>
      <x:c r="R36" s="176"/>
      <x:c r="S36" s="176"/>
      <x:c r="T36" s="176"/>
    </x:row>
    <x:row r="37">
      <x:c r="A37" s="176"/>
      <x:c r="B37" s="176"/>
      <x:c r="C37" s="176"/>
      <x:c r="D37" s="176"/>
      <x:c r="E37" s="176"/>
      <x:c r="F37" s="176"/>
      <x:c r="G37" s="176"/>
      <x:c r="H37" s="176"/>
      <x:c r="I37" s="176"/>
      <x:c r="J37" s="176"/>
      <x:c r="K37" s="176"/>
      <x:c r="L37" s="176"/>
      <x:c r="M37" s="176"/>
      <x:c r="N37" s="176"/>
      <x:c r="O37" s="176"/>
      <x:c r="P37" s="176"/>
      <x:c r="Q37" s="176"/>
      <x:c r="R37" s="176"/>
      <x:c r="S37" s="176"/>
      <x:c r="T37" s="176"/>
    </x:row>
    <x:row r="38" ht="24" customHeight="1">
      <x:c r="A38" s="39" t="str">
        <x:v>ضبط الإصدار</x:v>
      </x:c>
      <x:c r="B38" s="39" t="str">
        <x:v>ضبط الإصدار</x:v>
      </x:c>
      <x:c r="C38" s="39" t="str">
        <x:v>ضبط الإصدار</x:v>
      </x:c>
      <x:c r="D38" s="39" t="str">
        <x:v>ضبط الإصدار</x:v>
      </x:c>
      <x:c r="E38" s="39" t="str">
        <x:v>ضبط الإصدار</x:v>
      </x:c>
      <x:c r="F38" s="39" t="str">
        <x:v>ضبط الإصدار</x:v>
      </x:c>
      <x:c r="G38" s="39" t="str">
        <x:v>ضبط الإصدار</x:v>
      </x:c>
      <x:c r="H38" s="39" t="str">
        <x:v>ضبط الإصدار</x:v>
      </x:c>
      <x:c r="I38" s="39" t="str">
        <x:v>ضبط الإصدار</x:v>
      </x:c>
      <x:c r="J38" s="39" t="str">
        <x:v>ضبط الإصدار</x:v>
      </x:c>
      <x:c r="K38" s="39" t="str">
        <x:v>ضبط الإصدار</x:v>
      </x:c>
      <x:c r="L38" s="39" t="str">
        <x:v>ضبط الإصدار</x:v>
      </x:c>
      <x:c r="M38" s="39" t="str">
        <x:v>ضبط الإصدار</x:v>
      </x:c>
      <x:c r="N38" s="39" t="str">
        <x:v>ضبط الإصدار</x:v>
      </x:c>
      <x:c r="O38" s="39" t="str">
        <x:v>ضبط الإصدار</x:v>
      </x:c>
      <x:c r="P38" s="39" t="str">
        <x:v>ضبط الإصدار</x:v>
      </x:c>
      <x:c r="Q38" s="39" t="str">
        <x:v>ضبط الإصدار</x:v>
      </x:c>
      <x:c r="R38" s="39" t="str">
        <x:v>ضبط الإصدار</x:v>
      </x:c>
      <x:c r="S38" s="39" t="str">
        <x:v>ضبط الإصدار</x:v>
      </x:c>
      <x:c r="T38" s="39" t="str">
        <x:v>ضبط الإصدار</x:v>
      </x:c>
    </x:row>
    <x:row r="39">
      <x:c r="A39" s="176"/>
      <x:c r="B39" s="176"/>
      <x:c r="C39" s="176"/>
      <x:c r="D39" s="176"/>
      <x:c r="E39" s="176"/>
      <x:c r="F39" s="176"/>
      <x:c r="G39" s="176"/>
      <x:c r="H39" s="176"/>
      <x:c r="I39" s="176"/>
      <x:c r="J39" s="176"/>
      <x:c r="K39" s="176"/>
      <x:c r="L39" s="176"/>
      <x:c r="M39" s="176"/>
      <x:c r="N39" s="176"/>
      <x:c r="O39" s="176"/>
      <x:c r="P39" s="176"/>
      <x:c r="Q39" s="176"/>
      <x:c r="R39" s="176"/>
      <x:c r="S39" s="176"/>
      <x:c r="T39" s="176"/>
    </x:row>
    <x:row r="40">
      <x:c r="A40" s="135"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B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C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D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E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F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G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H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I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J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K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L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M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N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O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P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Q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R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S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T40"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row>
    <x:row r="41">
      <x:c r="A41" s="135"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B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C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D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E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F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G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H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I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J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K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L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M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N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O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P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Q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R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S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T41"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row>
    <x:row r="42">
      <x:c r="A42" s="135"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B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C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D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E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F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G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H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I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J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K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L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M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N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O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P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Q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R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S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T42"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row>
    <x:row r="43">
      <x:c r="A43" s="135"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B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C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D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E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F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G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H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I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J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K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L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M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N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O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P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Q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R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S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T43"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row>
    <x:row r="44">
      <x:c r="A44" s="135"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B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C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D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E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F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G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H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I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J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K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L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M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N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O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P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Q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R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S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c r="T44" s="136" t="str">
        <x:v>محور الإجراء  •  عالج الاعتمادات المسودة والمدفوعات غير المجدولة، وأكد المبالغ النظامية من عملية الرواتب المعتمدة، ثم علّم مسير الرواتب كمعتمد قبل إطلاق الدفع.</x:v>
      </x:c>
    </x:row>
    <x:row r="45">
      <x:c r="A45" s="176"/>
      <x:c r="B45" s="176"/>
      <x:c r="C45" s="176"/>
      <x:c r="D45" s="176"/>
      <x:c r="E45" s="176"/>
      <x:c r="F45" s="176"/>
      <x:c r="G45" s="176"/>
      <x:c r="H45" s="176"/>
      <x:c r="I45" s="176"/>
      <x:c r="J45" s="176"/>
      <x:c r="K45" s="176"/>
      <x:c r="L45" s="176"/>
      <x:c r="M45" s="176"/>
      <x:c r="N45" s="176"/>
      <x:c r="O45" s="176"/>
      <x:c r="P45" s="176"/>
      <x:c r="Q45" s="176"/>
      <x:c r="R45" s="176"/>
      <x:c r="S45" s="176"/>
      <x:c r="T45" s="176"/>
    </x:row>
    <x:row r="46">
      <x:c r="A46" s="176"/>
      <x:c r="B46" s="176"/>
      <x:c r="C46" s="176"/>
      <x:c r="D46" s="176"/>
      <x:c r="E46" s="176"/>
      <x:c r="F46" s="176"/>
      <x:c r="G46" s="176"/>
      <x:c r="H46" s="176"/>
      <x:c r="I46" s="176"/>
      <x:c r="J46" s="176"/>
      <x:c r="K46" s="176"/>
      <x:c r="L46" s="176"/>
      <x:c r="M46" s="176"/>
      <x:c r="N46" s="176"/>
      <x:c r="O46" s="176"/>
      <x:c r="P46" s="176"/>
      <x:c r="Q46" s="176"/>
      <x:c r="R46" s="176"/>
      <x:c r="S46" s="176"/>
      <x:c r="T46" s="176"/>
    </x:row>
    <x:row r="47">
      <x:c r="A47" s="176"/>
      <x:c r="B47" s="176"/>
      <x:c r="C47" s="176"/>
      <x:c r="D47" s="176"/>
      <x:c r="E47" s="176"/>
      <x:c r="F47" s="176"/>
      <x:c r="G47" s="176"/>
      <x:c r="H47" s="176"/>
      <x:c r="I47" s="176"/>
      <x:c r="J47" s="176"/>
      <x:c r="K47" s="176"/>
      <x:c r="L47" s="176"/>
      <x:c r="M47" s="176"/>
      <x:c r="N47" s="176"/>
      <x:c r="O47" s="176"/>
      <x:c r="P47" s="176"/>
      <x:c r="Q47" s="176"/>
      <x:c r="R47" s="176"/>
      <x:c r="S47" s="176"/>
      <x:c r="T47" s="176"/>
    </x:row>
    <x:row r="48">
      <x:c r="A48" s="176"/>
      <x:c r="B48" s="176"/>
      <x:c r="C48" s="176"/>
      <x:c r="D48" s="176"/>
      <x:c r="E48" s="176"/>
      <x:c r="F48" s="176"/>
      <x:c r="G48" s="176"/>
      <x:c r="H48" s="176"/>
      <x:c r="I48" s="176"/>
      <x:c r="J48" s="176"/>
      <x:c r="K48" s="176"/>
      <x:c r="L48" s="176"/>
      <x:c r="M48" s="176"/>
      <x:c r="N48" s="176"/>
      <x:c r="O48" s="176"/>
      <x:c r="P48" s="176"/>
      <x:c r="Q48" s="176"/>
      <x:c r="R48" s="176"/>
      <x:c r="S48" s="176"/>
      <x:c r="T48" s="176"/>
    </x:row>
    <x:row r="49">
      <x:c r="A49" s="176"/>
      <x:c r="B49" s="176"/>
      <x:c r="C49" s="176"/>
      <x:c r="D49" s="176"/>
      <x:c r="E49" s="176"/>
      <x:c r="F49" s="176"/>
      <x:c r="G49" s="176"/>
      <x:c r="H49" s="176"/>
      <x:c r="I49" s="176"/>
      <x:c r="J49" s="176"/>
      <x:c r="K49" s="176"/>
      <x:c r="L49" s="176"/>
      <x:c r="M49" s="176"/>
      <x:c r="N49" s="176"/>
      <x:c r="O49" s="176"/>
      <x:c r="P49" s="176"/>
      <x:c r="Q49" s="176"/>
      <x:c r="R49" s="176"/>
      <x:c r="S49" s="176"/>
      <x:c r="T49" s="176"/>
    </x:row>
    <x:row r="50">
      <x:c r="A50" s="176"/>
      <x:c r="B50" s="176"/>
      <x:c r="C50" s="176"/>
      <x:c r="D50" s="176"/>
      <x:c r="E50" s="176"/>
      <x:c r="F50" s="176"/>
      <x:c r="G50" s="176"/>
      <x:c r="H50" s="176"/>
      <x:c r="I50" s="176"/>
      <x:c r="J50" s="176"/>
      <x:c r="K50" s="176"/>
      <x:c r="L50" s="176"/>
      <x:c r="M50" s="176"/>
      <x:c r="N50" s="176"/>
      <x:c r="O50" s="176"/>
      <x:c r="P50" s="176"/>
      <x:c r="Q50" s="176"/>
      <x:c r="R50" s="176"/>
      <x:c r="S50" s="176"/>
      <x:c r="T50" s="176"/>
    </x:row>
    <x:row r="51">
      <x:c r="A51" s="176"/>
      <x:c r="B51" s="176"/>
      <x:c r="C51" s="176"/>
      <x:c r="D51" s="176"/>
      <x:c r="E51" s="176"/>
      <x:c r="F51" s="176"/>
      <x:c r="G51" s="176"/>
      <x:c r="H51" s="176"/>
      <x:c r="I51" s="176"/>
      <x:c r="J51" s="176"/>
      <x:c r="K51" s="176"/>
      <x:c r="L51" s="176"/>
      <x:c r="M51" s="176"/>
      <x:c r="N51" s="176"/>
      <x:c r="O51" s="176"/>
      <x:c r="P51" s="176"/>
      <x:c r="Q51" s="176"/>
      <x:c r="R51" s="176"/>
      <x:c r="S51" s="176"/>
      <x:c r="T51" s="176"/>
    </x:row>
    <x:row r="52">
      <x:c r="A52" s="176"/>
      <x:c r="B52" s="176"/>
      <x:c r="C52" s="176"/>
      <x:c r="D52" s="176"/>
      <x:c r="E52" s="176"/>
      <x:c r="F52" s="176"/>
      <x:c r="G52" s="176"/>
      <x:c r="H52" s="176"/>
      <x:c r="I52" s="176"/>
      <x:c r="J52" s="176"/>
      <x:c r="K52" s="176"/>
      <x:c r="L52" s="176"/>
      <x:c r="M52" s="176"/>
      <x:c r="N52" s="176"/>
      <x:c r="O52" s="176"/>
      <x:c r="P52" s="176"/>
      <x:c r="Q52" s="176"/>
      <x:c r="R52" s="176"/>
      <x:c r="S52" s="176"/>
      <x:c r="T52" s="176"/>
    </x:row>
    <x:row r="53">
      <x:c r="A53" s="176"/>
      <x:c r="B53" s="176"/>
      <x:c r="C53" s="176"/>
      <x:c r="D53" s="176"/>
      <x:c r="E53" s="176"/>
      <x:c r="F53" s="176"/>
      <x:c r="G53" s="176"/>
      <x:c r="H53" s="176"/>
      <x:c r="I53" s="176"/>
      <x:c r="J53" s="176"/>
      <x:c r="K53" s="176"/>
      <x:c r="L53" s="176"/>
      <x:c r="M53" s="176"/>
      <x:c r="N53" s="176"/>
      <x:c r="O53" s="176"/>
      <x:c r="P53" s="176"/>
      <x:c r="Q53" s="176"/>
      <x:c r="R53" s="176"/>
      <x:c r="S53" s="176"/>
      <x:c r="T53" s="176"/>
    </x:row>
    <x:row r="54">
      <x:c r="A54" s="176"/>
      <x:c r="B54" s="176"/>
      <x:c r="C54" s="176"/>
      <x:c r="D54" s="176"/>
      <x:c r="E54" s="176"/>
      <x:c r="F54" s="176"/>
      <x:c r="G54" s="176"/>
      <x:c r="H54" s="176"/>
      <x:c r="I54" s="176"/>
      <x:c r="J54" s="176"/>
      <x:c r="K54" s="176"/>
      <x:c r="L54" s="176"/>
      <x:c r="M54" s="176"/>
      <x:c r="N54" s="176"/>
      <x:c r="O54" s="176"/>
      <x:c r="P54" s="176"/>
      <x:c r="Q54" s="176"/>
      <x:c r="R54" s="176"/>
      <x:c r="S54" s="176"/>
      <x:c r="T54" s="176"/>
    </x:row>
    <x:row r="55">
      <x:c r="A55" s="176"/>
      <x:c r="B55" s="176"/>
      <x:c r="C55" s="176"/>
      <x:c r="D55" s="176"/>
      <x:c r="E55" s="176"/>
      <x:c r="F55" s="176"/>
      <x:c r="G55" s="176"/>
      <x:c r="H55" s="176"/>
      <x:c r="I55" s="176"/>
      <x:c r="J55" s="176"/>
      <x:c r="K55" s="176"/>
      <x:c r="L55" s="176"/>
      <x:c r="M55" s="176"/>
      <x:c r="N55" s="176"/>
      <x:c r="O55" s="176"/>
      <x:c r="P55" s="176"/>
      <x:c r="Q55" s="176"/>
      <x:c r="R55" s="176"/>
      <x:c r="S55" s="176"/>
      <x:c r="T55" s="176"/>
    </x:row>
    <x:row r="56">
      <x:c r="A56" s="176"/>
      <x:c r="B56" s="176"/>
      <x:c r="C56" s="176"/>
      <x:c r="D56" s="176"/>
      <x:c r="E56" s="176"/>
      <x:c r="F56" s="176"/>
      <x:c r="G56" s="176"/>
      <x:c r="H56" s="176"/>
      <x:c r="I56" s="176"/>
      <x:c r="J56" s="176"/>
      <x:c r="K56" s="176"/>
      <x:c r="L56" s="176"/>
      <x:c r="M56" s="176"/>
      <x:c r="N56" s="176"/>
      <x:c r="O56" s="176"/>
      <x:c r="P56" s="176"/>
      <x:c r="Q56" s="176"/>
      <x:c r="R56" s="176"/>
      <x:c r="S56" s="176"/>
      <x:c r="T56" s="176"/>
    </x:row>
    <x:row r="57">
      <x:c r="A57" s="176"/>
      <x:c r="B57" s="176"/>
      <x:c r="C57" s="176"/>
      <x:c r="D57" s="176"/>
      <x:c r="E57" s="176"/>
      <x:c r="F57" s="176"/>
      <x:c r="G57" s="176"/>
      <x:c r="H57" s="176"/>
      <x:c r="I57" s="176"/>
      <x:c r="J57" s="176"/>
      <x:c r="K57" s="176"/>
      <x:c r="L57" s="176"/>
      <x:c r="M57" s="176"/>
      <x:c r="N57" s="176"/>
      <x:c r="O57" s="176"/>
      <x:c r="P57" s="176"/>
      <x:c r="Q57" s="176"/>
      <x:c r="R57" s="176"/>
      <x:c r="S57" s="176"/>
      <x:c r="T57" s="176"/>
    </x:row>
    <x:row r="58">
      <x:c r="A58" s="176"/>
      <x:c r="B58" s="176"/>
      <x:c r="C58" s="176"/>
      <x:c r="D58" s="176"/>
      <x:c r="E58" s="176"/>
      <x:c r="F58" s="176"/>
      <x:c r="G58" s="176"/>
      <x:c r="H58" s="176"/>
      <x:c r="I58" s="176"/>
      <x:c r="J58" s="176"/>
      <x:c r="K58" s="176"/>
      <x:c r="L58" s="176"/>
      <x:c r="M58" s="176"/>
      <x:c r="N58" s="176"/>
      <x:c r="O58" s="176"/>
      <x:c r="P58" s="176"/>
      <x:c r="Q58" s="176"/>
      <x:c r="R58" s="176"/>
      <x:c r="S58" s="176"/>
      <x:c r="T58" s="176"/>
    </x:row>
    <x:row r="59">
      <x:c r="A59" s="176"/>
      <x:c r="B59" s="176"/>
      <x:c r="C59" s="176"/>
      <x:c r="D59" s="176"/>
      <x:c r="E59" s="176"/>
      <x:c r="F59" s="176"/>
      <x:c r="G59" s="176"/>
      <x:c r="H59" s="176"/>
      <x:c r="I59" s="176"/>
      <x:c r="J59" s="176"/>
      <x:c r="K59" s="176"/>
      <x:c r="L59" s="176"/>
      <x:c r="M59" s="176"/>
      <x:c r="N59" s="176"/>
      <x:c r="O59" s="176"/>
      <x:c r="P59" s="176"/>
      <x:c r="Q59" s="176"/>
      <x:c r="R59" s="176"/>
      <x:c r="S59" s="176"/>
      <x:c r="T59" s="176"/>
    </x:row>
    <x:row r="60">
      <x:c r="A60" s="176"/>
      <x:c r="B60" s="176"/>
      <x:c r="C60" s="176"/>
      <x:c r="D60" s="176"/>
      <x:c r="E60" s="176"/>
      <x:c r="F60" s="176"/>
      <x:c r="G60" s="176"/>
      <x:c r="H60" s="176"/>
      <x:c r="I60" s="176"/>
      <x:c r="J60" s="176"/>
      <x:c r="K60" s="176"/>
      <x:c r="L60" s="176"/>
      <x:c r="M60" s="176"/>
      <x:c r="N60" s="176"/>
      <x:c r="O60" s="176"/>
      <x:c r="P60" s="176"/>
      <x:c r="Q60" s="176"/>
      <x:c r="R60" s="176"/>
      <x:c r="S60" s="176"/>
      <x:c r="T60" s="176"/>
    </x:row>
    <x:row r="61">
      <x:c r="A61" s="176"/>
      <x:c r="B61" s="176"/>
      <x:c r="C61" s="176"/>
      <x:c r="D61" s="176"/>
      <x:c r="E61" s="176"/>
      <x:c r="F61" s="176"/>
      <x:c r="G61" s="176"/>
      <x:c r="H61" s="176"/>
      <x:c r="I61" s="176"/>
      <x:c r="J61" s="176"/>
      <x:c r="K61" s="176"/>
      <x:c r="L61" s="176"/>
      <x:c r="M61" s="176"/>
      <x:c r="N61" s="176"/>
      <x:c r="O61" s="176"/>
      <x:c r="P61" s="176"/>
      <x:c r="Q61" s="176"/>
      <x:c r="R61" s="176"/>
      <x:c r="S61" s="176"/>
      <x:c r="T61" s="176"/>
    </x:row>
    <x:row r="62">
      <x:c r="A62" s="176"/>
      <x:c r="B62" s="176"/>
      <x:c r="C62" s="176"/>
      <x:c r="D62" s="176"/>
      <x:c r="E62" s="176"/>
      <x:c r="F62" s="176"/>
      <x:c r="G62" s="176"/>
      <x:c r="H62" s="176"/>
      <x:c r="I62" s="176"/>
      <x:c r="J62" s="176"/>
      <x:c r="K62" s="176"/>
      <x:c r="L62" s="176"/>
      <x:c r="M62" s="176"/>
      <x:c r="N62" s="176"/>
      <x:c r="O62" s="176"/>
      <x:c r="P62" s="176"/>
      <x:c r="Q62" s="176"/>
      <x:c r="R62" s="176"/>
      <x:c r="S62" s="176"/>
      <x:c r="T62" s="176"/>
    </x:row>
    <x:row r="63">
      <x:c r="A63" s="176"/>
      <x:c r="B63" s="176"/>
      <x:c r="C63" s="176"/>
      <x:c r="D63" s="176"/>
      <x:c r="E63" s="176"/>
      <x:c r="F63" s="176"/>
      <x:c r="G63" s="176"/>
      <x:c r="H63" s="176"/>
      <x:c r="I63" s="176"/>
      <x:c r="J63" s="176"/>
      <x:c r="K63" s="176"/>
      <x:c r="L63" s="176"/>
      <x:c r="M63" s="176"/>
      <x:c r="N63" s="176"/>
      <x:c r="O63" s="176"/>
      <x:c r="P63" s="176"/>
      <x:c r="Q63" s="176"/>
      <x:c r="R63" s="176"/>
      <x:c r="S63" s="176"/>
      <x:c r="T63" s="176"/>
    </x:row>
    <x:row r="64">
      <x:c r="A64" s="176"/>
      <x:c r="B64" s="176"/>
      <x:c r="C64" s="176"/>
      <x:c r="D64" s="176"/>
      <x:c r="E64" s="176"/>
      <x:c r="F64" s="176"/>
      <x:c r="G64" s="176"/>
      <x:c r="H64" s="176"/>
      <x:c r="I64" s="176"/>
      <x:c r="J64" s="176"/>
      <x:c r="K64" s="176"/>
      <x:c r="L64" s="176"/>
      <x:c r="M64" s="176"/>
      <x:c r="N64" s="176"/>
      <x:c r="O64" s="176"/>
      <x:c r="P64" s="176"/>
      <x:c r="Q64" s="176"/>
      <x:c r="R64" s="176"/>
      <x:c r="S64" s="176"/>
      <x:c r="T64" s="176"/>
    </x:row>
    <x:row r="65">
      <x:c r="A65" s="176"/>
      <x:c r="B65" s="176"/>
      <x:c r="C65" s="176"/>
      <x:c r="D65" s="176"/>
      <x:c r="E65" s="176"/>
      <x:c r="F65" s="176"/>
      <x:c r="G65" s="176"/>
      <x:c r="H65" s="176"/>
      <x:c r="I65" s="176"/>
      <x:c r="J65" s="176"/>
      <x:c r="K65" s="176"/>
      <x:c r="L65" s="176"/>
      <x:c r="M65" s="176"/>
      <x:c r="N65" s="176"/>
      <x:c r="O65" s="176"/>
      <x:c r="P65" s="176"/>
      <x:c r="Q65" s="176"/>
      <x:c r="R65" s="176"/>
      <x:c r="S65" s="176"/>
      <x:c r="T65" s="176"/>
    </x:row>
    <x:row r="66">
      <x:c r="A66" s="176"/>
      <x:c r="B66" s="176"/>
      <x:c r="C66" s="176"/>
      <x:c r="D66" s="176"/>
      <x:c r="E66" s="176"/>
      <x:c r="F66" s="176"/>
      <x:c r="G66" s="176"/>
      <x:c r="H66" s="176"/>
      <x:c r="I66" s="176"/>
      <x:c r="J66" s="176"/>
      <x:c r="K66" s="176"/>
      <x:c r="L66" s="176"/>
      <x:c r="M66" s="176"/>
      <x:c r="N66" s="176"/>
      <x:c r="O66" s="176"/>
      <x:c r="P66" s="176"/>
      <x:c r="Q66" s="176"/>
      <x:c r="R66" s="176"/>
      <x:c r="S66" s="176"/>
      <x:c r="T66" s="176"/>
    </x:row>
    <x:row r="67">
      <x:c r="A67" s="176"/>
      <x:c r="B67" s="176"/>
      <x:c r="C67" s="176"/>
      <x:c r="D67" s="176"/>
      <x:c r="E67" s="176"/>
      <x:c r="F67" s="176"/>
      <x:c r="G67" s="176"/>
      <x:c r="H67" s="176"/>
      <x:c r="I67" s="176"/>
      <x:c r="J67" s="176"/>
      <x:c r="K67" s="176"/>
      <x:c r="L67" s="176"/>
      <x:c r="M67" s="176"/>
      <x:c r="N67" s="176"/>
      <x:c r="O67" s="176"/>
      <x:c r="P67" s="176"/>
      <x:c r="Q67" s="176"/>
      <x:c r="R67" s="176"/>
      <x:c r="S67" s="176"/>
      <x:c r="T67" s="176"/>
    </x:row>
    <x:row r="68">
      <x:c r="A68" s="176"/>
      <x:c r="B68" s="176"/>
      <x:c r="C68" s="176"/>
      <x:c r="D68" s="176"/>
      <x:c r="E68" s="176"/>
      <x:c r="F68" s="176"/>
      <x:c r="G68" s="176"/>
      <x:c r="H68" s="176"/>
      <x:c r="I68" s="176"/>
      <x:c r="J68" s="176"/>
      <x:c r="K68" s="176"/>
      <x:c r="L68" s="176"/>
      <x:c r="M68" s="176"/>
      <x:c r="N68" s="176"/>
      <x:c r="O68" s="176"/>
      <x:c r="P68" s="176"/>
      <x:c r="Q68" s="176"/>
      <x:c r="R68" s="176"/>
      <x:c r="S68" s="176"/>
      <x:c r="T68" s="176"/>
    </x:row>
    <x:row r="69">
      <x:c r="A69" s="176"/>
      <x:c r="B69" s="176"/>
      <x:c r="C69" s="176"/>
      <x:c r="D69" s="176"/>
      <x:c r="E69" s="176"/>
      <x:c r="F69" s="176"/>
      <x:c r="G69" s="176"/>
      <x:c r="H69" s="176"/>
      <x:c r="I69" s="176"/>
      <x:c r="J69" s="176"/>
      <x:c r="K69" s="176"/>
      <x:c r="L69" s="176"/>
      <x:c r="M69" s="176"/>
      <x:c r="N69" s="176"/>
      <x:c r="O69" s="176"/>
      <x:c r="P69" s="176"/>
      <x:c r="Q69" s="176"/>
      <x:c r="R69" s="176"/>
      <x:c r="S69" s="176"/>
      <x:c r="T69" s="176"/>
    </x:row>
    <x:row r="70">
      <x:c r="A70" s="176"/>
      <x:c r="B70" s="176"/>
      <x:c r="C70" s="176"/>
      <x:c r="D70" s="176"/>
      <x:c r="E70" s="176"/>
      <x:c r="F70" s="176"/>
      <x:c r="G70" s="176"/>
      <x:c r="H70" s="176"/>
      <x:c r="I70" s="176"/>
      <x:c r="J70" s="176"/>
      <x:c r="K70" s="176"/>
      <x:c r="L70" s="176"/>
      <x:c r="M70" s="176"/>
      <x:c r="N70" s="176"/>
      <x:c r="O70" s="176"/>
      <x:c r="P70" s="176"/>
      <x:c r="Q70" s="176"/>
      <x:c r="R70" s="176"/>
      <x:c r="S70" s="176"/>
      <x:c r="T70" s="176"/>
    </x:row>
    <x:row r="71">
      <x:c r="A71" s="176"/>
      <x:c r="B71" s="176"/>
      <x:c r="C71" s="176"/>
      <x:c r="D71" s="176"/>
      <x:c r="E71" s="176"/>
      <x:c r="F71" s="176"/>
      <x:c r="G71" s="176"/>
      <x:c r="H71" s="176"/>
      <x:c r="I71" s="176"/>
      <x:c r="J71" s="176"/>
      <x:c r="K71" s="176"/>
      <x:c r="L71" s="176"/>
      <x:c r="M71" s="176"/>
      <x:c r="N71" s="176"/>
      <x:c r="O71" s="176"/>
      <x:c r="P71" s="176"/>
      <x:c r="Q71" s="176"/>
      <x:c r="R71" s="176"/>
      <x:c r="S71" s="176"/>
      <x:c r="T71" s="176"/>
    </x:row>
    <x:row r="72">
      <x:c r="A72" s="176"/>
      <x:c r="B72" s="176"/>
      <x:c r="C72" s="176"/>
      <x:c r="D72" s="176"/>
      <x:c r="E72" s="176"/>
      <x:c r="F72" s="176"/>
      <x:c r="G72" s="176"/>
      <x:c r="H72" s="176"/>
      <x:c r="I72" s="176"/>
      <x:c r="J72" s="176"/>
      <x:c r="K72" s="176"/>
      <x:c r="L72" s="176"/>
      <x:c r="M72" s="176"/>
      <x:c r="N72" s="176"/>
      <x:c r="O72" s="176"/>
      <x:c r="P72" s="176"/>
      <x:c r="Q72" s="176"/>
      <x:c r="R72" s="176"/>
      <x:c r="S72" s="176"/>
      <x:c r="T72" s="176"/>
    </x:row>
    <x:row r="73">
      <x:c r="A73" s="176"/>
      <x:c r="B73" s="176"/>
      <x:c r="C73" s="176"/>
      <x:c r="D73" s="176"/>
      <x:c r="E73" s="176"/>
      <x:c r="F73" s="176"/>
      <x:c r="G73" s="176"/>
      <x:c r="H73" s="176"/>
      <x:c r="I73" s="176"/>
      <x:c r="J73" s="176"/>
      <x:c r="K73" s="176"/>
      <x:c r="L73" s="176"/>
      <x:c r="M73" s="176"/>
      <x:c r="N73" s="176"/>
      <x:c r="O73" s="176"/>
      <x:c r="P73" s="176"/>
      <x:c r="Q73" s="176"/>
      <x:c r="R73" s="176"/>
      <x:c r="S73" s="176"/>
      <x:c r="T73" s="176"/>
    </x:row>
    <x:row r="74">
      <x:c r="A74" s="176"/>
      <x:c r="B74" s="176"/>
      <x:c r="C74" s="176"/>
      <x:c r="D74" s="176"/>
      <x:c r="E74" s="176"/>
      <x:c r="F74" s="176"/>
      <x:c r="G74" s="176"/>
      <x:c r="H74" s="176"/>
      <x:c r="I74" s="176"/>
      <x:c r="J74" s="176"/>
      <x:c r="K74" s="176"/>
      <x:c r="L74" s="176"/>
      <x:c r="M74" s="176"/>
      <x:c r="N74" s="176"/>
      <x:c r="O74" s="176"/>
      <x:c r="P74" s="176"/>
      <x:c r="Q74" s="176"/>
      <x:c r="R74" s="176"/>
      <x:c r="S74" s="176"/>
      <x:c r="T74" s="176"/>
    </x:row>
    <x:row r="75">
      <x:c r="A75" s="176"/>
      <x:c r="B75" s="176"/>
      <x:c r="C75" s="176"/>
      <x:c r="D75" s="176"/>
      <x:c r="E75" s="176"/>
      <x:c r="F75" s="176"/>
      <x:c r="G75" s="176"/>
      <x:c r="H75" s="176"/>
      <x:c r="I75" s="176"/>
      <x:c r="J75" s="176"/>
      <x:c r="K75" s="176"/>
      <x:c r="L75" s="176"/>
      <x:c r="M75" s="176"/>
      <x:c r="N75" s="176"/>
      <x:c r="O75" s="176"/>
      <x:c r="P75" s="176"/>
      <x:c r="Q75" s="176"/>
      <x:c r="R75" s="176"/>
      <x:c r="S75" s="176"/>
      <x:c r="T75" s="176"/>
    </x:row>
    <x:row r="76">
      <x:c r="A76" s="176"/>
      <x:c r="B76" s="176"/>
      <x:c r="C76" s="176"/>
      <x:c r="D76" s="176"/>
      <x:c r="E76" s="176"/>
      <x:c r="F76" s="176"/>
      <x:c r="G76" s="176"/>
      <x:c r="H76" s="176"/>
      <x:c r="I76" s="176"/>
      <x:c r="J76" s="176"/>
      <x:c r="K76" s="176"/>
      <x:c r="L76" s="176"/>
      <x:c r="M76" s="176"/>
      <x:c r="N76" s="176"/>
      <x:c r="O76" s="176"/>
      <x:c r="P76" s="176"/>
      <x:c r="Q76" s="176"/>
      <x:c r="R76" s="176"/>
      <x:c r="S76" s="176"/>
      <x:c r="T76" s="176"/>
    </x:row>
    <x:row r="77">
      <x:c r="A77" s="176"/>
      <x:c r="B77" s="176"/>
      <x:c r="C77" s="176"/>
      <x:c r="D77" s="176"/>
      <x:c r="E77" s="176"/>
      <x:c r="F77" s="176"/>
      <x:c r="G77" s="176"/>
      <x:c r="H77" s="176"/>
      <x:c r="I77" s="176"/>
      <x:c r="J77" s="176"/>
      <x:c r="K77" s="176"/>
      <x:c r="L77" s="176"/>
      <x:c r="M77" s="176"/>
      <x:c r="N77" s="176"/>
      <x:c r="O77" s="176"/>
      <x:c r="P77" s="176"/>
      <x:c r="Q77" s="176"/>
      <x:c r="R77" s="176"/>
      <x:c r="S77" s="176"/>
      <x:c r="T77" s="176"/>
    </x:row>
    <x:row r="78">
      <x:c r="A78" s="176"/>
      <x:c r="B78" s="176"/>
      <x:c r="C78" s="176"/>
      <x:c r="D78" s="176"/>
      <x:c r="E78" s="176"/>
      <x:c r="F78" s="176"/>
      <x:c r="G78" s="176"/>
      <x:c r="H78" s="176"/>
      <x:c r="I78" s="176"/>
      <x:c r="J78" s="176"/>
      <x:c r="K78" s="176"/>
      <x:c r="L78" s="176"/>
      <x:c r="M78" s="176"/>
      <x:c r="N78" s="176"/>
      <x:c r="O78" s="176"/>
      <x:c r="P78" s="176"/>
      <x:c r="Q78" s="176"/>
      <x:c r="R78" s="176"/>
      <x:c r="S78" s="176"/>
      <x:c r="T78" s="176"/>
    </x:row>
    <x:row r="79">
      <x:c r="A79" s="176"/>
      <x:c r="B79" s="176"/>
      <x:c r="C79" s="176"/>
      <x:c r="D79" s="176"/>
      <x:c r="E79" s="176"/>
      <x:c r="F79" s="176"/>
      <x:c r="G79" s="176"/>
      <x:c r="H79" s="176"/>
      <x:c r="I79" s="176"/>
      <x:c r="J79" s="176"/>
      <x:c r="K79" s="176"/>
      <x:c r="L79" s="176"/>
      <x:c r="M79" s="176"/>
      <x:c r="N79" s="176"/>
      <x:c r="O79" s="176"/>
      <x:c r="P79" s="176"/>
      <x:c r="Q79" s="176"/>
      <x:c r="R79" s="176"/>
      <x:c r="S79" s="176"/>
      <x:c r="T79" s="176"/>
    </x:row>
    <x:row r="80">
      <x:c r="A80" s="176"/>
      <x:c r="B80" s="176"/>
      <x:c r="C80" s="176"/>
      <x:c r="D80" s="176"/>
      <x:c r="E80" s="176"/>
      <x:c r="F80" s="176"/>
      <x:c r="G80" s="176"/>
      <x:c r="H80" s="176"/>
      <x:c r="I80" s="176"/>
      <x:c r="J80" s="176"/>
      <x:c r="K80" s="176"/>
      <x:c r="L80" s="176"/>
      <x:c r="M80" s="176"/>
      <x:c r="N80" s="176"/>
      <x:c r="O80" s="176"/>
      <x:c r="P80" s="176"/>
      <x:c r="Q80" s="176"/>
      <x:c r="R80" s="176"/>
      <x:c r="S80" s="176"/>
      <x:c r="T80" s="176"/>
    </x:row>
  </x:sheetData>
  <x:mergeCells>
    <x:mergeCell ref="A1:B1"/>
    <x:mergeCell ref="C1:H1"/>
    <x:mergeCell ref="Q1:T1"/>
    <x:mergeCell ref="A2:B3"/>
    <x:mergeCell ref="C2:D3"/>
    <x:mergeCell ref="E2:G3"/>
    <x:mergeCell ref="H2:J3"/>
    <x:mergeCell ref="K2:L3"/>
    <x:mergeCell ref="M2:O3"/>
    <x:mergeCell ref="P2:Q3"/>
    <x:mergeCell ref="R2:T3"/>
    <x:mergeCell ref="A5:P5"/>
    <x:mergeCell ref="A6:P8"/>
    <x:mergeCell ref="Q5:T8"/>
    <x:mergeCell ref="A9:P10"/>
    <x:mergeCell ref="Q9:T10"/>
    <x:mergeCell ref="A12:D12"/>
    <x:mergeCell ref="A13:D15"/>
    <x:mergeCell ref="E12:H12"/>
    <x:mergeCell ref="E13:H15"/>
    <x:mergeCell ref="I12:L12"/>
    <x:mergeCell ref="I13:L15"/>
    <x:mergeCell ref="M12:P12"/>
    <x:mergeCell ref="M13:P15"/>
    <x:mergeCell ref="Q12:T12"/>
    <x:mergeCell ref="Q13:T15"/>
    <x:mergeCell ref="A18:T18"/>
    <x:mergeCell ref="A38:T38"/>
    <x:mergeCell ref="A40:T44"/>
  </x:mergeCells>
  <x:pageMargins left="0.7" right="0.7" top="0.75" bottom="0.75" header="0.3" footer="0.3"/>
  <x:drawing xmlns:r="http://schemas.openxmlformats.org/officeDocument/2006/relationships" r:id="Rd1a9476c188e46b0"/>
</x:worksheet>
</file>