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f5dfc20bc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ICIO" sheetId="1" r:id="R13d0740193d94cb7"/>
    <x:sheet xmlns:r="http://schemas.openxmlformats.org/officeDocument/2006/relationships" name="CONFIGURACIÓN" sheetId="2" r:id="R7a8bec94da7e465a"/>
    <x:sheet xmlns:r="http://schemas.openxmlformats.org/officeDocument/2006/relationships" name="EMPLEADOS" sheetId="3" r:id="Rabf4df1072ca43da"/>
    <x:sheet xmlns:r="http://schemas.openxmlformats.org/officeDocument/2006/relationships" name="NÓMINA" sheetId="4" r:id="R53d3032eb5464713"/>
    <x:sheet xmlns:r="http://schemas.openxmlformats.org/officeDocument/2006/relationships" name="AJUSTES" sheetId="5" r:id="Rf2bc502dec8a4501"/>
    <x:sheet xmlns:r="http://schemas.openxmlformats.org/officeDocument/2006/relationships" name="RECIBO-PAGO" sheetId="6" r:id="Rec6939f604314049"/>
    <x:sheet xmlns:r="http://schemas.openxmlformats.org/officeDocument/2006/relationships" name="EXCEPCIONES" sheetId="7" r:id="Rc051c5d19a0241e5"/>
    <x:sheet xmlns:r="http://schemas.openxmlformats.org/officeDocument/2006/relationships" name="PANEL" sheetId="8" r:id="Rc77626d99b7142b9"/>
  </x:sheets>
  <x:calcPr calcMode="auto" fullCalcOnLoad="1" forceFullCalc="1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0.00"/>
    <x:numFmt numFmtId="202" formatCode="#,##0.00"/>
    <x:numFmt numFmtId="203" formatCode="#,##0"/>
    <x:numFmt numFmtId="204" formatCode="@"/>
  </x:numFmts>
  <x:fonts count="27">
    <x:font>
      <x:sz val="11"/>
      <x:name val="Carlito"/>
    </x:font>
    <x:font>
      <x:sz val="10"/>
      <x:color rgb="FF142B43"/>
      <x:name val="Aptos"/>
    </x:font>
    <x:font>
      <x:b/>
      <x:sz val="10"/>
      <x:color rgb="FFFFFFFF"/>
      <x:name val="Aptos"/>
    </x:font>
    <x:font>
      <x:b/>
      <x:sz val="12"/>
      <x:color rgb="FFFFFFFF"/>
      <x:name val="Aptos"/>
    </x:font>
    <x:font>
      <x:b/>
      <x:sz val="8"/>
      <x:color rgb="FFB8C7D5"/>
      <x:name val="Aptos"/>
    </x:font>
    <x:font>
      <x:sz val="11"/>
      <x:color rgb="FFC2CED9"/>
      <x:name val="Aptos"/>
    </x:font>
    <x:font>
      <x:b/>
      <x:sz val="11"/>
      <x:color rgb="FFFFFFFF"/>
      <x:name val="Aptos"/>
    </x:font>
    <x:font>
      <x:b/>
      <x:sz val="9"/>
      <x:color rgb="FF2F6BFF"/>
      <x:name val="Aptos"/>
    </x:font>
    <x:font>
      <x:b/>
      <x:sz val="26"/>
      <x:color rgb="FF142B43"/>
      <x:name val="Aptos"/>
    </x:font>
    <x:font>
      <x:b/>
      <x:sz val="13"/>
      <x:color rgb="FF2F6BFF"/>
      <x:name val="Aptos"/>
    </x:font>
    <x:font>
      <x:i/>
      <x:sz val="10"/>
      <x:color rgb="FF6E8195"/>
      <x:name val="Aptos"/>
    </x:font>
    <x:font>
      <x:sz val="8"/>
      <x:color rgb="FF6E8195"/>
      <x:name val="Aptos"/>
    </x:font>
    <x:font>
      <x:b/>
      <x:sz val="10"/>
      <x:color rgb="FF142B43"/>
      <x:name val="Aptos"/>
    </x:font>
    <x:font>
      <x:sz val="10"/>
      <x:color rgb="FF8A5A00"/>
      <x:name val="Aptos"/>
    </x:font>
    <x:font>
      <x:b/>
      <x:sz val="9"/>
      <x:color rgb="FFFFFFFF"/>
      <x:name val="Aptos"/>
    </x:font>
    <x:font>
      <x:b/>
      <x:sz val="8"/>
      <x:color rgb="FFFFFFFF"/>
      <x:name val="Aptos"/>
    </x:font>
    <x:font>
      <x:b/>
      <x:sz val="10"/>
      <x:color rgb="FF2F6BFF"/>
      <x:name val="Aptos"/>
    </x:font>
    <x:font>
      <x:b/>
      <x:sz val="8"/>
      <x:color rgb="FF6E8195"/>
      <x:name val="Aptos"/>
    </x:font>
    <x:font>
      <x:b/>
      <x:sz val="20"/>
      <x:color rgb="FF142B43"/>
      <x:name val="Aptos"/>
    </x:font>
    <x:font>
      <x:b/>
      <x:sz val="7"/>
      <x:color rgb="FFFFFFFF"/>
      <x:name val="Aptos"/>
    </x:font>
    <x:font>
      <x:b/>
      <x:sz val="15"/>
      <x:color rgb="FF2F6BFF"/>
      <x:name val="Aptos"/>
    </x:font>
    <x:font>
      <x:b/>
      <x:sz val="15"/>
      <x:color rgb="FF142B43"/>
      <x:name val="Aptos"/>
    </x:font>
    <x:font>
      <x:b/>
      <x:sz val="10"/>
      <x:color rgb="FF6E8195"/>
      <x:name val="Aptos"/>
    </x:font>
    <x:font>
      <x:b/>
      <x:sz val="11"/>
      <x:color rgb="FF8A5A00"/>
      <x:name val="Aptos"/>
    </x:font>
    <x:font>
      <x:b/>
      <x:sz val="12"/>
      <x:color rgb="FF2F6BFF"/>
      <x:name val="Aptos"/>
    </x:font>
    <x:font>
      <x:b/>
      <x:sz val="12"/>
      <x:color rgb="FFF59E0B"/>
      <x:name val="Aptos"/>
    </x:font>
    <x:font>
      <x:b/>
      <x:sz val="10"/>
      <x:color rgb="FF8A5A00"/>
      <x:name val="Aptos"/>
    </x:font>
  </x:fonts>
  <x:fills count="11">
    <x:fill>
      <x:patternFill patternType="none"/>
    </x:fill>
    <x:fill>
      <x:patternFill patternType="gray125"/>
    </x:fill>
    <x:fill>
      <x:patternFill patternType="solid">
        <x:fgColor rgb="FFF3F6FA"/>
      </x:patternFill>
    </x:fill>
    <x:fill>
      <x:patternFill patternType="solid">
        <x:fgColor rgb="FF15324B"/>
      </x:patternFill>
    </x:fill>
    <x:fill>
      <x:patternFill patternType="solid">
        <x:fgColor rgb="FF214963"/>
      </x:patternFill>
    </x:fill>
    <x:fill>
      <x:patternFill patternType="solid">
        <x:fgColor rgb="FFFFFFFF"/>
      </x:patternFill>
    </x:fill>
    <x:fill>
      <x:patternFill patternType="solid">
        <x:fgColor rgb="FFE9F0FF"/>
      </x:patternFill>
    </x:fill>
    <x:fill>
      <x:patternFill patternType="solid">
        <x:fgColor rgb="FFE7F0FF"/>
      </x:patternFill>
    </x:fill>
    <x:fill>
      <x:patternFill patternType="solid">
        <x:fgColor rgb="FFFFF1D6"/>
      </x:patternFill>
    </x:fill>
    <x:fill>
      <x:patternFill patternType="solid">
        <x:fgColor rgb="FFEEF2F6"/>
      </x:patternFill>
    </x:fill>
    <x:fill>
      <x:patternFill patternType="solid">
        <x:fgColor rgb="FF18A999"/>
      </x:patternFill>
    </x:fill>
  </x:fills>
  <x:borders count="17">
    <x:border/>
    <x:border>
      <x:bottom style="thick">
        <x:color rgb="FF18A999"/>
      </x:bottom>
    </x:border>
    <x:border>
      <x:left style="thick">
        <x:color rgb="FF2F6BFF"/>
      </x:left>
    </x:border>
    <x:border>
      <x:left style="thin">
        <x:color rgb="FFCEDAE6"/>
      </x:left>
      <x:right style="thin">
        <x:color rgb="FFCEDAE6"/>
      </x:right>
      <x:top style="thin">
        <x:color rgb="FFCEDAE6"/>
      </x:top>
      <x:bottom style="thin">
        <x:color rgb="FFCEDAE6"/>
      </x:bottom>
    </x:border>
    <x:border>
      <x:left style="thick">
        <x:color rgb="FFF59E0B"/>
      </x:left>
    </x:border>
    <x:border>
      <x:top style="thick">
        <x:color rgb="FF2F6BFF"/>
      </x:top>
    </x:border>
    <x:border>
      <x:left style="thin">
        <x:color rgb="FFCEDAE6"/>
      </x:left>
    </x:border>
    <x:border>
      <x:right style="thin">
        <x:color rgb="FFCEDAE6"/>
      </x:right>
    </x:border>
    <x:border>
      <x:left style="thin">
        <x:color rgb="FFCEDAE6"/>
      </x:left>
      <x:bottom style="thin">
        <x:color rgb="FFCEDAE6"/>
      </x:bottom>
    </x:border>
    <x:border>
      <x:bottom style="thin">
        <x:color rgb="FFCEDAE6"/>
      </x:bottom>
    </x:border>
    <x:border>
      <x:right style="thin">
        <x:color rgb="FFCEDAE6"/>
      </x:right>
      <x:bottom style="thin">
        <x:color rgb="FFCEDAE6"/>
      </x:bottom>
    </x:border>
    <x:border>
      <x:top style="thick">
        <x:color rgb="FF18A999"/>
      </x:top>
    </x:border>
    <x:border>
      <x:top style="thick">
        <x:color rgb="FFE85D5D"/>
      </x:top>
    </x:border>
    <x:border>
      <x:top style="thick">
        <x:color rgb="FFF59E0B"/>
      </x:top>
    </x:border>
    <x:border>
      <x:left style="thin">
        <x:color rgb="FF2F6BFF"/>
      </x:left>
      <x:right style="thin">
        <x:color rgb="FF2F6BFF"/>
      </x:right>
      <x:top style="thin">
        <x:color rgb="FF2F6BFF"/>
      </x:top>
      <x:bottom style="thin">
        <x:color rgb="FF2F6BFF"/>
      </x:bottom>
    </x:border>
    <x:border>
      <x:bottom style="thick">
        <x:color rgb="FF2F6BFF"/>
      </x:bottom>
    </x:border>
    <x:border>
      <x:bottom style="thick">
        <x:color rgb="FFF59E0B"/>
      </x:bottom>
    </x:border>
  </x:borders>
  <x:cellStyleXfs count="1">
    <x:xf numFmtId="0" fontId="0" fillId="0" borderId="0"/>
  </x:cellStyleXfs>
  <x:cellXfs count="19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left"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2" fillId="4" borderId="0" xfId="0" applyNumberFormat="1" applyFont="1" applyFill="1" applyBorder="1" applyAlignment="1">
      <x:alignment horizontal="center" vertical="center"/>
    </x:xf>
    <x:xf numFmtId="0" fontId="6" fillId="4" borderId="0" xfId="0" applyNumberFormat="1" applyFont="1" applyFill="1" applyBorder="1" applyAlignment="1">
      <x:alignment horizontal="center" vertical="center"/>
    </x:xf>
    <x:xf numFmtId="0" fontId="6" fillId="4" borderId="1" xfId="0" applyNumberFormat="1" applyFont="1" applyFill="1" applyBorder="1" applyAlignment="1">
      <x:alignment horizontal="center" vertical="center"/>
    </x:xf>
    <x:xf numFmtId="0" fontId="1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horizontal="left"/>
    </x:xf>
    <x:xf numFmtId="0" fontId="7" fillId="5" borderId="0" xfId="0" applyNumberFormat="1" applyFont="1" applyFill="1" applyBorder="1" applyAlignment="1">
      <x:alignment horizontal="left" vertical="center"/>
    </x:xf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horizontal="left"/>
    </x:xf>
    <x:xf numFmtId="0" fontId="8" fillId="5" borderId="0" xfId="0" applyNumberFormat="1" applyFont="1" applyFill="1" applyBorder="1" applyAlignment="1">
      <x:alignment horizontal="left" vertical="center"/>
    </x:xf>
    <x:xf numFmtId="0" fontId="1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2" xfId="0" applyNumberFormat="1" applyFont="1" applyFill="1" applyBorder="1"/>
    <x:xf numFmtId="0" fontId="9" fillId="6" borderId="2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 applyAlignment="1">
      <x:alignment horizontal="center"/>
    </x:xf>
    <x:xf numFmtId="0" fontId="9" fillId="6" borderId="2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 applyAlignment="1">
      <x:alignment horizontal="center" vertical="center"/>
    </x:xf>
    <x:xf numFmtId="0" fontId="10" fillId="5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horizontal="left" wrapText="1"/>
    </x:xf>
    <x:xf numFmtId="0" fontId="10" fillId="5" borderId="0" xfId="0" applyNumberFormat="1" applyFont="1" applyFill="1" applyBorder="1" applyAlignment="1">
      <x:alignment horizontal="left" vertical="center" wrapText="1"/>
    </x:xf>
    <x:xf numFmtId="0" fontId="11" fillId="5" borderId="0" xfId="0" applyNumberFormat="1" applyFont="1" applyFill="1" applyBorder="1"/>
    <x:xf numFmtId="0" fontId="11" fillId="5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horizontal="left" wrapText="1"/>
    </x:xf>
    <x:xf numFmtId="0" fontId="11" fillId="5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1" fillId="5" borderId="3" xfId="0" applyNumberFormat="1" applyFont="1" applyFill="1" applyBorder="1"/>
    <x:xf numFmtId="0" fontId="12" fillId="5" borderId="3" xfId="0" applyNumberFormat="1" applyFont="1" applyFill="1" applyBorder="1"/>
    <x:xf numFmtId="0" fontId="1" fillId="7" borderId="3" xfId="0" applyNumberFormat="1" applyFont="1" applyFill="1" applyBorder="1"/>
    <x:xf numFmtId="200" fontId="1" fillId="7" borderId="3" xfId="0" applyNumberFormat="1" applyFont="1" applyFill="1" applyBorder="1"/>
    <x:xf numFmtId="201" fontId="1" fillId="7" borderId="3" xfId="0" applyNumberFormat="1" applyFont="1" applyFill="1" applyBorder="1"/>
    <x:xf numFmtId="0" fontId="1" fillId="8" borderId="0" xfId="0" applyNumberFormat="1" applyFont="1" applyFill="1" applyBorder="1"/>
    <x:xf numFmtId="0" fontId="13" fillId="8" borderId="0" xfId="0" applyNumberFormat="1" applyFont="1" applyFill="1" applyBorder="1"/>
    <x:xf numFmtId="0" fontId="13" fillId="8" borderId="4" xfId="0" applyNumberFormat="1" applyFont="1" applyFill="1" applyBorder="1"/>
    <x:xf numFmtId="0" fontId="13" fillId="8" borderId="4" xfId="0" applyNumberFormat="1" applyFont="1" applyFill="1" applyBorder="1" applyAlignment="1">
      <x:alignment wrapText="1"/>
    </x:xf>
    <x:xf numFmtId="0" fontId="13" fillId="8" borderId="0" xfId="0" applyNumberFormat="1" applyFont="1" applyFill="1" applyBorder="1" applyAlignment="1">
      <x:alignment wrapText="1"/>
    </x:xf>
    <x:xf numFmtId="0" fontId="13" fillId="8" borderId="4" xfId="0" applyNumberFormat="1" applyFont="1" applyFill="1" applyBorder="1" applyAlignment="1">
      <x:alignment horizontal="left" wrapText="1"/>
    </x:xf>
    <x:xf numFmtId="0" fontId="13" fillId="8" borderId="0" xfId="0" applyNumberFormat="1" applyFont="1" applyFill="1" applyBorder="1" applyAlignment="1">
      <x:alignment horizontal="left" wrapText="1"/>
    </x:xf>
    <x:xf numFmtId="0" fontId="13" fillId="8" borderId="4" xfId="0" applyNumberFormat="1" applyFont="1" applyFill="1" applyBorder="1" applyAlignment="1">
      <x:alignment horizontal="left" vertical="center" wrapText="1"/>
    </x:xf>
    <x:xf numFmtId="0" fontId="13" fillId="8" borderId="0" xfId="0" applyNumberFormat="1" applyFont="1" applyFill="1" applyBorder="1" applyAlignment="1">
      <x:alignment horizontal="left" vertical="center" wrapText="1"/>
    </x:xf>
    <x:xf numFmtId="0" fontId="14" fillId="3" borderId="0" xfId="0" applyNumberFormat="1" applyFont="1" applyFill="1" applyBorder="1"/>
    <x:xf numFmtId="0" fontId="14" fillId="3" borderId="0" xfId="0" applyNumberFormat="1" applyFont="1" applyFill="1" applyBorder="1" applyAlignment="1">
      <x:alignment wrapText="1"/>
    </x:xf>
    <x:xf numFmtId="0" fontId="14" fillId="3" borderId="0" xfId="0" applyNumberFormat="1" applyFont="1" applyFill="1" applyBorder="1" applyAlignment="1">
      <x:alignment horizontal="center" wrapText="1"/>
    </x:xf>
    <x:xf numFmtId="0" fontId="14" fillId="3" borderId="0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/>
    <x:xf numFmtId="0" fontId="14" fillId="3" borderId="3" xfId="0" applyNumberFormat="1" applyFont="1" applyFill="1" applyBorder="1" applyAlignment="1">
      <x:alignment horizontal="center" vertical="center" wrapText="1"/>
    </x:xf>
    <x:xf numFmtId="0" fontId="1" fillId="7" borderId="3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5" fillId="4" borderId="0" xfId="0" applyNumberFormat="1" applyFont="1" applyFill="1" applyBorder="1"/>
    <x:xf numFmtId="0" fontId="15" fillId="4" borderId="0" xfId="0" applyNumberFormat="1" applyFont="1" applyFill="1" applyBorder="1" applyAlignment="1">
      <x:alignment wrapText="1"/>
    </x:xf>
    <x:xf numFmtId="0" fontId="15" fillId="4" borderId="0" xfId="0" applyNumberFormat="1" applyFont="1" applyFill="1" applyBorder="1" applyAlignment="1">
      <x:alignment horizontal="center" wrapText="1"/>
    </x:xf>
    <x:xf numFmtId="0" fontId="15" fillId="4" borderId="0" xfId="0" applyNumberFormat="1" applyFont="1" applyFill="1" applyBorder="1" applyAlignment="1">
      <x:alignment horizontal="center" vertical="center" wrapText="1"/>
    </x:xf>
    <x:xf numFmtId="0" fontId="15" fillId="4" borderId="3" xfId="0" applyNumberFormat="1" applyFont="1" applyFill="1" applyBorder="1" applyAlignment="1">
      <x:alignment horizontal="center" vertical="center" wrapText="1"/>
    </x:xf>
    <x:xf numFmtId="202" fontId="1" fillId="7" borderId="3" xfId="0" applyNumberFormat="1" applyFont="1" applyFill="1" applyBorder="1"/>
    <x:xf numFmtId="0" fontId="16" fillId="7" borderId="3" xfId="0" applyNumberFormat="1" applyFont="1" applyFill="1" applyBorder="1"/>
    <x:xf numFmtId="0" fontId="12" fillId="7" borderId="3" xfId="0" applyNumberFormat="1" applyFont="1" applyFill="1" applyBorder="1"/>
    <x:xf numFmtId="0" fontId="17" fillId="5" borderId="0" xfId="0" applyNumberFormat="1" applyFont="1" applyFill="1" applyBorder="1"/>
    <x:xf numFmtId="0" fontId="17" fillId="5" borderId="5" xfId="0" applyNumberFormat="1" applyFont="1" applyFill="1" applyBorder="1"/>
    <x:xf numFmtId="0" fontId="17" fillId="5" borderId="5" xfId="0" applyNumberFormat="1" applyFont="1" applyFill="1" applyBorder="1" applyAlignment="1">
      <x:alignment horizontal="left"/>
    </x:xf>
    <x:xf numFmtId="0" fontId="17" fillId="5" borderId="5" xfId="0" applyNumberFormat="1" applyFont="1" applyFill="1" applyBorder="1" applyAlignment="1">
      <x:alignment horizontal="left" vertical="center"/>
    </x:xf>
    <x:xf numFmtId="0" fontId="18" fillId="5" borderId="0" xfId="0" applyNumberFormat="1" applyFont="1" applyFill="1" applyBorder="1"/>
    <x:xf numFmtId="0" fontId="18" fillId="5" borderId="6" xfId="0" applyNumberFormat="1" applyFont="1" applyFill="1" applyBorder="1"/>
    <x:xf numFmtId="0" fontId="18" fillId="5" borderId="7" xfId="0" applyNumberFormat="1" applyFont="1" applyFill="1" applyBorder="1"/>
    <x:xf numFmtId="0" fontId="18" fillId="5" borderId="8" xfId="0" applyNumberFormat="1" applyFont="1" applyFill="1" applyBorder="1"/>
    <x:xf numFmtId="0" fontId="18" fillId="5" borderId="9" xfId="0" applyNumberFormat="1" applyFont="1" applyFill="1" applyBorder="1"/>
    <x:xf numFmtId="0" fontId="18" fillId="5" borderId="10" xfId="0" applyNumberFormat="1" applyFont="1" applyFill="1" applyBorder="1"/>
    <x:xf numFmtId="0" fontId="18" fillId="5" borderId="6" xfId="0" applyNumberFormat="1" applyFont="1" applyFill="1" applyBorder="1" applyAlignment="1">
      <x:alignment horizontal="left"/>
    </x:xf>
    <x:xf numFmtId="0" fontId="18" fillId="5" borderId="0" xfId="0" applyNumberFormat="1" applyFont="1" applyFill="1" applyBorder="1" applyAlignment="1">
      <x:alignment horizontal="left"/>
    </x:xf>
    <x:xf numFmtId="0" fontId="18" fillId="5" borderId="7" xfId="0" applyNumberFormat="1" applyFont="1" applyFill="1" applyBorder="1" applyAlignment="1">
      <x:alignment horizontal="left"/>
    </x:xf>
    <x:xf numFmtId="0" fontId="18" fillId="5" borderId="8" xfId="0" applyNumberFormat="1" applyFont="1" applyFill="1" applyBorder="1" applyAlignment="1">
      <x:alignment horizontal="left"/>
    </x:xf>
    <x:xf numFmtId="0" fontId="18" fillId="5" borderId="9" xfId="0" applyNumberFormat="1" applyFont="1" applyFill="1" applyBorder="1" applyAlignment="1">
      <x:alignment horizontal="left"/>
    </x:xf>
    <x:xf numFmtId="0" fontId="18" fillId="5" borderId="10" xfId="0" applyNumberFormat="1" applyFont="1" applyFill="1" applyBorder="1" applyAlignment="1">
      <x:alignment horizontal="left"/>
    </x:xf>
    <x:xf numFmtId="0" fontId="18" fillId="5" borderId="6" xfId="0" applyNumberFormat="1" applyFont="1" applyFill="1" applyBorder="1" applyAlignment="1">
      <x:alignment horizontal="left" vertical="center"/>
    </x:xf>
    <x:xf numFmtId="0" fontId="18" fillId="5" borderId="0" xfId="0" applyNumberFormat="1" applyFont="1" applyFill="1" applyBorder="1" applyAlignment="1">
      <x:alignment horizontal="left" vertical="center"/>
    </x:xf>
    <x:xf numFmtId="0" fontId="18" fillId="5" borderId="7" xfId="0" applyNumberFormat="1" applyFont="1" applyFill="1" applyBorder="1" applyAlignment="1">
      <x:alignment horizontal="left" vertical="center"/>
    </x:xf>
    <x:xf numFmtId="0" fontId="18" fillId="5" borderId="8" xfId="0" applyNumberFormat="1" applyFont="1" applyFill="1" applyBorder="1" applyAlignment="1">
      <x:alignment horizontal="left" vertical="center"/>
    </x:xf>
    <x:xf numFmtId="0" fontId="18" fillId="5" borderId="9" xfId="0" applyNumberFormat="1" applyFont="1" applyFill="1" applyBorder="1" applyAlignment="1">
      <x:alignment horizontal="left" vertical="center"/>
    </x:xf>
    <x:xf numFmtId="0" fontId="18" fillId="5" borderId="10" xfId="0" applyNumberFormat="1" applyFont="1" applyFill="1" applyBorder="1" applyAlignment="1">
      <x:alignment horizontal="left" vertical="center"/>
    </x:xf>
    <x:xf numFmtId="203" fontId="18" fillId="5" borderId="6" xfId="0" applyNumberFormat="1" applyFont="1" applyFill="1" applyBorder="1" applyAlignment="1">
      <x:alignment horizontal="left" vertical="center"/>
    </x:xf>
    <x:xf numFmtId="0" fontId="17" fillId="5" borderId="11" xfId="0" applyNumberFormat="1" applyFont="1" applyFill="1" applyBorder="1"/>
    <x:xf numFmtId="0" fontId="17" fillId="5" borderId="11" xfId="0" applyNumberFormat="1" applyFont="1" applyFill="1" applyBorder="1" applyAlignment="1">
      <x:alignment horizontal="left"/>
    </x:xf>
    <x:xf numFmtId="0" fontId="17" fillId="5" borderId="11" xfId="0" applyNumberFormat="1" applyFont="1" applyFill="1" applyBorder="1" applyAlignment="1">
      <x:alignment horizontal="left" vertical="center"/>
    </x:xf>
    <x:xf numFmtId="202" fontId="18" fillId="5" borderId="6" xfId="0" applyNumberFormat="1" applyFont="1" applyFill="1" applyBorder="1" applyAlignment="1">
      <x:alignment horizontal="left" vertical="center"/>
    </x:xf>
    <x:xf numFmtId="0" fontId="17" fillId="5" borderId="12" xfId="0" applyNumberFormat="1" applyFont="1" applyFill="1" applyBorder="1"/>
    <x:xf numFmtId="0" fontId="17" fillId="5" borderId="12" xfId="0" applyNumberFormat="1" applyFont="1" applyFill="1" applyBorder="1" applyAlignment="1">
      <x:alignment horizontal="left"/>
    </x:xf>
    <x:xf numFmtId="0" fontId="17" fillId="5" borderId="12" xfId="0" applyNumberFormat="1" applyFont="1" applyFill="1" applyBorder="1" applyAlignment="1">
      <x:alignment horizontal="left" vertical="center"/>
    </x:xf>
    <x:xf numFmtId="0" fontId="17" fillId="5" borderId="13" xfId="0" applyNumberFormat="1" applyFont="1" applyFill="1" applyBorder="1"/>
    <x:xf numFmtId="0" fontId="17" fillId="5" borderId="13" xfId="0" applyNumberFormat="1" applyFont="1" applyFill="1" applyBorder="1" applyAlignment="1">
      <x:alignment horizontal="left"/>
    </x:xf>
    <x:xf numFmtId="0" fontId="17" fillId="5" borderId="13" xfId="0" applyNumberFormat="1" applyFont="1" applyFill="1" applyBorder="1" applyAlignment="1">
      <x:alignment horizontal="left" vertical="center"/>
    </x:xf>
    <x:xf numFmtId="0" fontId="19" fillId="4" borderId="0" xfId="0" applyNumberFormat="1" applyFont="1" applyFill="1" applyBorder="1"/>
    <x:xf numFmtId="0" fontId="19" fillId="4" borderId="0" xfId="0" applyNumberFormat="1" applyFont="1" applyFill="1" applyBorder="1" applyAlignment="1">
      <x:alignment wrapText="1"/>
    </x:xf>
    <x:xf numFmtId="0" fontId="19" fillId="4" borderId="0" xfId="0" applyNumberFormat="1" applyFont="1" applyFill="1" applyBorder="1" applyAlignment="1">
      <x:alignment horizontal="center" wrapText="1"/>
    </x:xf>
    <x:xf numFmtId="0" fontId="19" fillId="4" borderId="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/>
    <x:xf numFmtId="202" fontId="1" fillId="7" borderId="0" xfId="0" applyNumberFormat="1" applyFont="1" applyFill="1" applyBorder="1"/>
    <x:xf numFmtId="202" fontId="1" fillId="9" borderId="0" xfId="0" applyNumberFormat="1" applyFont="1" applyFill="1" applyBorder="1"/>
    <x:xf numFmtId="0" fontId="19" fillId="4" borderId="3" xfId="0" applyNumberFormat="1" applyFont="1" applyFill="1" applyBorder="1" applyAlignment="1">
      <x:alignment horizontal="center" vertical="center" wrapText="1"/>
    </x:xf>
    <x:xf numFmtId="0" fontId="1" fillId="9" borderId="3" xfId="0" applyNumberFormat="1" applyFont="1" applyFill="1" applyBorder="1"/>
    <x:xf numFmtId="202" fontId="1" fillId="9" borderId="3" xfId="0" applyNumberFormat="1" applyFont="1" applyFill="1" applyBorder="1"/>
    <x:xf numFmtId="0" fontId="14" fillId="4" borderId="0" xfId="0" applyNumberFormat="1" applyFont="1" applyFill="1" applyBorder="1"/>
    <x:xf numFmtId="0" fontId="14" fillId="4" borderId="0" xfId="0" applyNumberFormat="1" applyFont="1" applyFill="1" applyBorder="1" applyAlignment="1">
      <x:alignment horizontal="center"/>
    </x:xf>
    <x:xf numFmtId="0" fontId="14" fillId="4" borderId="0" xfId="0" applyNumberFormat="1" applyFont="1" applyFill="1" applyBorder="1" applyAlignment="1">
      <x:alignment horizontal="center" vertical="center"/>
    </x:xf>
    <x:xf numFmtId="0" fontId="20" fillId="7" borderId="0" xfId="0" applyNumberFormat="1" applyFont="1" applyFill="1" applyBorder="1"/>
    <x:xf numFmtId="0" fontId="20" fillId="7" borderId="14" xfId="0" applyNumberFormat="1" applyFont="1" applyFill="1" applyBorder="1"/>
    <x:xf numFmtId="0" fontId="20" fillId="7" borderId="14" xfId="0" applyNumberFormat="1" applyFont="1" applyFill="1" applyBorder="1" applyAlignment="1">
      <x:alignment horizontal="center"/>
    </x:xf>
    <x:xf numFmtId="0" fontId="20" fillId="7" borderId="14" xfId="0" applyNumberFormat="1" applyFont="1" applyFill="1" applyBorder="1" applyAlignment="1">
      <x:alignment horizontal="center" vertical="center"/>
    </x:xf>
    <x:xf numFmtId="0" fontId="21" fillId="5" borderId="0" xfId="0" applyNumberFormat="1" applyFont="1" applyFill="1" applyBorder="1"/>
    <x:xf numFmtId="0" fontId="21" fillId="5" borderId="0" xfId="0" applyNumberFormat="1" applyFont="1" applyFill="1" applyBorder="1" applyAlignment="1">
      <x:alignment horizontal="left"/>
    </x:xf>
    <x:xf numFmtId="0" fontId="21" fillId="5" borderId="0" xfId="0" applyNumberFormat="1" applyFont="1" applyFill="1" applyBorder="1" applyAlignment="1">
      <x:alignment horizontal="left" vertical="center"/>
    </x:xf>
    <x:xf numFmtId="0" fontId="22" fillId="5" borderId="0" xfId="0" applyNumberFormat="1" applyFont="1" applyFill="1" applyBorder="1"/>
    <x:xf numFmtId="0" fontId="22" fillId="5" borderId="0" xfId="0" applyNumberFormat="1" applyFont="1" applyFill="1" applyBorder="1" applyAlignment="1">
      <x:alignment horizontal="right"/>
    </x:xf>
    <x:xf numFmtId="0" fontId="22" fillId="5" borderId="0" xfId="0" applyNumberFormat="1" applyFont="1" applyFill="1" applyBorder="1" applyAlignment="1">
      <x:alignment horizontal="right" vertical="center"/>
    </x:xf>
    <x:xf numFmtId="204" fontId="18" fillId="5" borderId="6" xfId="0" applyNumberFormat="1" applyFont="1" applyFill="1" applyBorder="1" applyAlignment="1">
      <x:alignment horizontal="left" vertical="center"/>
    </x:xf>
    <x:xf numFmtId="0" fontId="14" fillId="4" borderId="3" xfId="0" applyNumberFormat="1" applyFont="1" applyFill="1" applyBorder="1" applyAlignment="1">
      <x:alignment horizontal="center"/>
    </x:xf>
    <x:xf numFmtId="202" fontId="1" fillId="5" borderId="3" xfId="0" applyNumberFormat="1" applyFont="1" applyFill="1" applyBorder="1"/>
    <x:xf numFmtId="0" fontId="23" fillId="8" borderId="0" xfId="0" applyNumberFormat="1" applyFont="1" applyFill="1" applyBorder="1"/>
    <x:xf numFmtId="0" fontId="23" fillId="8" borderId="4" xfId="0" applyNumberFormat="1" applyFont="1" applyFill="1" applyBorder="1"/>
    <x:xf numFmtId="0" fontId="23" fillId="8" borderId="4" xfId="0" applyNumberFormat="1" applyFont="1" applyFill="1" applyBorder="1" applyAlignment="1">
      <x:alignment wrapText="1"/>
    </x:xf>
    <x:xf numFmtId="0" fontId="23" fillId="8" borderId="0" xfId="0" applyNumberFormat="1" applyFont="1" applyFill="1" applyBorder="1" applyAlignment="1">
      <x:alignment wrapText="1"/>
    </x:xf>
    <x:xf numFmtId="0" fontId="23" fillId="8" borderId="4" xfId="0" applyNumberFormat="1" applyFont="1" applyFill="1" applyBorder="1" applyAlignment="1">
      <x:alignment horizontal="center" wrapText="1"/>
    </x:xf>
    <x:xf numFmtId="0" fontId="23" fillId="8" borderId="0" xfId="0" applyNumberFormat="1" applyFont="1" applyFill="1" applyBorder="1" applyAlignment="1">
      <x:alignment horizontal="center" wrapText="1"/>
    </x:xf>
    <x:xf numFmtId="0" fontId="23" fillId="8" borderId="4" xfId="0" applyNumberFormat="1" applyFont="1" applyFill="1" applyBorder="1" applyAlignment="1">
      <x:alignment horizontal="center" vertical="center" wrapText="1"/>
    </x:xf>
    <x:xf numFmtId="0" fontId="23" fillId="8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left"/>
    </x:xf>
    <x:xf numFmtId="0" fontId="14" fillId="4" borderId="3" xfId="0" applyNumberFormat="1" applyFont="1" applyFill="1" applyBorder="1"/>
    <x:xf numFmtId="200" fontId="18" fillId="5" borderId="6" xfId="0" applyNumberFormat="1" applyFont="1" applyFill="1" applyBorder="1" applyAlignment="1">
      <x:alignment horizontal="left" vertical="center"/>
    </x:xf>
    <x:xf numFmtId="0" fontId="1" fillId="10" borderId="0" xfId="0" applyNumberFormat="1" applyFont="1" applyFill="1" applyBorder="1"/>
    <x:xf numFmtId="0" fontId="3" fillId="10" borderId="0" xfId="0" applyNumberFormat="1" applyFont="1" applyFill="1" applyBorder="1"/>
    <x:xf numFmtId="0" fontId="3" fillId="10" borderId="0" xfId="0" applyNumberFormat="1" applyFont="1" applyFill="1" applyBorder="1" applyAlignment="1">
      <x:alignment wrapText="1"/>
    </x:xf>
    <x:xf numFmtId="0" fontId="3" fillId="10" borderId="0" xfId="0" applyNumberFormat="1" applyFont="1" applyFill="1" applyBorder="1" applyAlignment="1">
      <x:alignment horizontal="left" wrapText="1"/>
    </x:xf>
    <x:xf numFmtId="0" fontId="3" fillId="10" borderId="0" xfId="0" applyNumberFormat="1" applyFont="1" applyFill="1" applyBorder="1" applyAlignment="1">
      <x:alignment horizontal="left" vertical="center" wrapText="1"/>
    </x:xf>
    <x:xf numFmtId="0" fontId="24" fillId="5" borderId="0" xfId="0" applyNumberFormat="1" applyFont="1" applyFill="1" applyBorder="1"/>
    <x:xf numFmtId="0" fontId="24" fillId="5" borderId="15" xfId="0" applyNumberFormat="1" applyFont="1" applyFill="1" applyBorder="1"/>
    <x:xf numFmtId="0" fontId="24" fillId="5" borderId="0" xfId="0" applyNumberFormat="1" applyFont="1" applyFill="1" applyBorder="1" applyAlignment="1">
      <x:alignment wrapText="1"/>
    </x:xf>
    <x:xf numFmtId="0" fontId="24" fillId="5" borderId="15" xfId="0" applyNumberFormat="1" applyFont="1" applyFill="1" applyBorder="1" applyAlignment="1">
      <x:alignment wrapText="1"/>
    </x:xf>
    <x:xf numFmtId="0" fontId="24" fillId="5" borderId="0" xfId="0" applyNumberFormat="1" applyFont="1" applyFill="1" applyBorder="1" applyAlignment="1">
      <x:alignment horizontal="left" wrapText="1"/>
    </x:xf>
    <x:xf numFmtId="0" fontId="24" fillId="5" borderId="15" xfId="0" applyNumberFormat="1" applyFont="1" applyFill="1" applyBorder="1" applyAlignment="1">
      <x:alignment horizontal="left" wrapText="1"/>
    </x:xf>
    <x:xf numFmtId="0" fontId="24" fillId="5" borderId="0" xfId="0" applyNumberFormat="1" applyFont="1" applyFill="1" applyBorder="1" applyAlignment="1">
      <x:alignment horizontal="left" vertical="center" wrapText="1"/>
    </x:xf>
    <x:xf numFmtId="0" fontId="24" fillId="5" borderId="15" xfId="0" applyNumberFormat="1" applyFont="1" applyFill="1" applyBorder="1" applyAlignment="1">
      <x:alignment horizontal="left" vertical="center" wrapText="1"/>
    </x:xf>
    <x:xf numFmtId="0" fontId="25" fillId="5" borderId="0" xfId="0" applyNumberFormat="1" applyFont="1" applyFill="1" applyBorder="1"/>
    <x:xf numFmtId="0" fontId="25" fillId="5" borderId="16" xfId="0" applyNumberFormat="1" applyFont="1" applyFill="1" applyBorder="1"/>
    <x:xf numFmtId="0" fontId="25" fillId="5" borderId="0" xfId="0" applyNumberFormat="1" applyFont="1" applyFill="1" applyBorder="1" applyAlignment="1">
      <x:alignment wrapText="1"/>
    </x:xf>
    <x:xf numFmtId="0" fontId="25" fillId="5" borderId="16" xfId="0" applyNumberFormat="1" applyFont="1" applyFill="1" applyBorder="1" applyAlignment="1">
      <x:alignment wrapText="1"/>
    </x:xf>
    <x:xf numFmtId="0" fontId="25" fillId="5" borderId="0" xfId="0" applyNumberFormat="1" applyFont="1" applyFill="1" applyBorder="1" applyAlignment="1">
      <x:alignment horizontal="left" wrapText="1"/>
    </x:xf>
    <x:xf numFmtId="0" fontId="25" fillId="5" borderId="16" xfId="0" applyNumberFormat="1" applyFont="1" applyFill="1" applyBorder="1" applyAlignment="1">
      <x:alignment horizontal="left" wrapText="1"/>
    </x:xf>
    <x:xf numFmtId="0" fontId="25" fillId="5" borderId="0" xfId="0" applyNumberFormat="1" applyFont="1" applyFill="1" applyBorder="1" applyAlignment="1">
      <x:alignment horizontal="left" vertical="center" wrapText="1"/>
    </x:xf>
    <x:xf numFmtId="0" fontId="25" fillId="5" borderId="16" xfId="0" applyNumberFormat="1" applyFont="1" applyFill="1" applyBorder="1" applyAlignment="1">
      <x:alignment horizontal="left" vertical="center" wrapText="1"/>
    </x:xf>
    <x:xf numFmtId="0" fontId="15" fillId="4" borderId="0" xfId="0" applyNumberFormat="1" applyFont="1" applyFill="1" applyBorder="1" applyAlignment="1">
      <x:alignment horizontal="center"/>
    </x:xf>
    <x:xf numFmtId="0" fontId="15" fillId="4" borderId="3" xfId="0" applyNumberFormat="1" applyFont="1" applyFill="1" applyBorder="1" applyAlignment="1">
      <x:alignment horizont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26" fillId="8" borderId="0" xfId="0" applyNumberFormat="1" applyFont="1" applyFill="1" applyBorder="1"/>
    <x:xf numFmtId="0" fontId="26" fillId="8" borderId="4" xfId="0" applyNumberFormat="1" applyFont="1" applyFill="1" applyBorder="1"/>
    <x:xf numFmtId="0" fontId="26" fillId="8" borderId="4" xfId="0" applyNumberFormat="1" applyFont="1" applyFill="1" applyBorder="1" applyAlignment="1">
      <x:alignment wrapText="1"/>
    </x:xf>
    <x:xf numFmtId="0" fontId="26" fillId="8" borderId="0" xfId="0" applyNumberFormat="1" applyFont="1" applyFill="1" applyBorder="1" applyAlignment="1">
      <x:alignment wrapText="1"/>
    </x:xf>
    <x:xf numFmtId="0" fontId="26" fillId="8" borderId="4" xfId="0" applyNumberFormat="1" applyFont="1" applyFill="1" applyBorder="1" applyAlignment="1">
      <x:alignment horizontal="center" wrapText="1"/>
    </x:xf>
    <x:xf numFmtId="0" fontId="26" fillId="8" borderId="0" xfId="0" applyNumberFormat="1" applyFont="1" applyFill="1" applyBorder="1" applyAlignment="1">
      <x:alignment horizontal="center" wrapText="1"/>
    </x:xf>
    <x:xf numFmtId="0" fontId="26" fillId="8" borderId="4" xfId="0" applyNumberFormat="1" applyFont="1" applyFill="1" applyBorder="1" applyAlignment="1">
      <x:alignment horizontal="center" vertical="center" wrapText="1"/>
    </x:xf>
    <x:xf numFmtId="0" fontId="26" fillId="8" borderId="0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5" fillId="4" borderId="3" xfId="0" applyNumberFormat="1" applyFont="1" applyFill="1" applyBorder="1" applyAlignment="1">
      <x:alignment horizontal="center" vertical="center"/>
    </x:xf>
    <x:xf numFmtId="0" fontId="1" fillId="5" borderId="3" xfId="0" applyNumberFormat="1" applyFont="1" applyFill="1" applyBorder="1" applyAlignment="1">
      <x:alignment vertical="center"/>
    </x:xf>
    <x:xf numFmtId="202" fontId="1" fillId="5" borderId="3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12" fillId="5" borderId="3" xfId="0" applyNumberFormat="1" applyFont="1" applyFill="1" applyBorder="1" applyAlignment="1">
      <x:alignment vertical="center"/>
    </x:xf>
    <x:xf numFmtId="0" fontId="1" fillId="7" borderId="3" xfId="0" applyNumberFormat="1" applyFont="1" applyFill="1" applyBorder="1" applyAlignment="1">
      <x:alignment vertical="center"/>
    </x:xf>
    <x:xf numFmtId="0" fontId="1" fillId="7" borderId="3" xfId="0" applyNumberFormat="1" applyFont="1" applyFill="1" applyBorder="1" applyAlignment="1">
      <x:alignment vertical="center" wrapText="1"/>
    </x:xf>
    <x:xf numFmtId="200" fontId="1" fillId="7" borderId="3" xfId="0" applyNumberFormat="1" applyFont="1" applyFill="1" applyBorder="1" applyAlignment="1">
      <x:alignment vertical="center"/>
    </x:xf>
    <x:xf numFmtId="201" fontId="1" fillId="7" borderId="3" xfId="0" applyNumberFormat="1" applyFont="1" applyFill="1" applyBorder="1" applyAlignment="1">
      <x:alignment vertical="center"/>
    </x:xf>
    <x:xf numFmtId="0" fontId="16" fillId="7" borderId="3" xfId="0" applyNumberFormat="1" applyFont="1" applyFill="1" applyBorder="1" applyAlignment="1">
      <x:alignment vertical="center"/>
    </x:xf>
    <x:xf numFmtId="0" fontId="12" fillId="7" borderId="3" xfId="0" applyNumberFormat="1" applyFont="1" applyFill="1" applyBorder="1" applyAlignment="1">
      <x:alignment vertical="center"/>
    </x:xf>
    <x:xf numFmtId="202" fontId="1" fillId="7" borderId="3" xfId="0" applyNumberFormat="1" applyFont="1" applyFill="1" applyBorder="1" applyAlignment="1">
      <x:alignment vertical="center"/>
    </x:xf>
    <x:xf numFmtId="0" fontId="1" fillId="9" borderId="3" xfId="0" applyNumberFormat="1" applyFont="1" applyFill="1" applyBorder="1" applyAlignment="1">
      <x:alignment vertical="center"/>
    </x:xf>
    <x:xf numFmtId="202" fontId="1" fillId="9" borderId="3" xfId="0" applyNumberFormat="1" applyFont="1" applyFill="1" applyBorder="1" applyAlignment="1">
      <x:alignment vertical="center"/>
    </x:xf>
    <x:xf numFmtId="0" fontId="14" fillId="4" borderId="3" xfId="0" applyNumberFormat="1" applyFont="1" applyFill="1" applyBorder="1" applyAlignment="1">
      <x:alignment horizontal="center" vertical="center"/>
    </x:xf>
    <x:xf numFmtId="0" fontId="14" fillId="4" borderId="3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8A5A00"/>
      </x:font>
      <x:fill>
        <x:patternFill>
          <x:bgColor rgb="FFFFF1D6"/>
        </x:patternFill>
      </x:fill>
    </x:dxf>
    <x:dxf>
      <x:font>
        <x:b/>
        <x:color rgb="FF21734B"/>
      </x:font>
      <x:fill>
        <x:patternFill>
          <x:bgColor rgb="FFE3F5EA"/>
        </x:patternFill>
      </x:fill>
    </x:dxf>
    <x:dxf>
      <x:font>
        <x:b/>
        <x:color rgb="FFB73E3E"/>
      </x:font>
      <x:fill>
        <x:patternFill>
          <x:bgColor rgb="FFFDE4E4"/>
        </x:patternFill>
      </x:fill>
    </x:dxf>
    <x:dxf>
      <x:font>
        <x:b/>
        <x:color rgb="FFB73E3E"/>
      </x:font>
      <x:fill>
        <x:patternFill>
          <x:bgColor rgb="FFFD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24aaf913f4867" /><Relationship Type="http://schemas.openxmlformats.org/officeDocument/2006/relationships/theme" Target="/xl/theme/theme1.xml" Id="R6161097089ff4e55" /><Relationship Type="http://schemas.openxmlformats.org/officeDocument/2006/relationships/sharedStrings" Target="/xl/sharedStrings.xml" Id="Rb22b6717882f47e7" /><Relationship Type="http://schemas.openxmlformats.org/officeDocument/2006/relationships/worksheet" Target="/xl/worksheets/sheet1.xml" Id="R13d0740193d94cb7" /><Relationship Type="http://schemas.openxmlformats.org/officeDocument/2006/relationships/worksheet" Target="/xl/worksheets/sheet2.xml" Id="R7a8bec94da7e465a" /><Relationship Type="http://schemas.openxmlformats.org/officeDocument/2006/relationships/worksheet" Target="/xl/worksheets/sheet3.xml" Id="Rabf4df1072ca43da" /><Relationship Type="http://schemas.openxmlformats.org/officeDocument/2006/relationships/worksheet" Target="/xl/worksheets/sheet4.xml" Id="R53d3032eb5464713" /><Relationship Type="http://schemas.openxmlformats.org/officeDocument/2006/relationships/worksheet" Target="/xl/worksheets/sheet5.xml" Id="Rf2bc502dec8a4501" /><Relationship Type="http://schemas.openxmlformats.org/officeDocument/2006/relationships/worksheet" Target="/xl/worksheets/sheet6.xml" Id="Rec6939f604314049" /><Relationship Type="http://schemas.openxmlformats.org/officeDocument/2006/relationships/worksheet" Target="/xl/worksheets/sheet7.xml" Id="Rc051c5d19a0241e5" /><Relationship Type="http://schemas.openxmlformats.org/officeDocument/2006/relationships/worksheet" Target="/xl/worksheets/sheet8.xml" Id="Rc77626d99b7142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5112576224e41d0" /><Relationship Type="http://schemas.openxmlformats.org/officeDocument/2006/relationships/chart" Target="/xl/drawings/charts/chart2.xml" Id="Rc632b68c6f804cd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Nómina bruta por departamento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Pago bruto</c:v>
          </c:tx>
          <c:cat>
            <c:strRef>
              <c:f>'PANEL'!$A$21:$A$26</c:f>
              <c:strCache>
                <c:ptCount val="0"/>
              </c:strCache>
            </c:strRef>
          </c:cat>
          <c:val>
            <c:numRef>
              <c:f>'PANEL'!$B$21:$B$26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Composición del pago bruto</a:t>
            </a:r>
          </a:p>
        </c:rich>
      </c:tx>
      <c:overlay val="0"/>
    </c:title>
    <c:plotArea>
      <c:barChart>
        <c:barDir val="col"/>
        <c:grouping val="clustered"/>
        <c:varyColors val="0"/>
        <c:ser>
          <c:idx val="0"/>
          <c:order val="0"/>
          <c:tx>
            <c:v>Importe</c:v>
          </c:tx>
          <c:cat>
            <c:strRef>
              <c:f>'PANEL'!$N$21:$N$23</c:f>
              <c:strCache>
                <c:ptCount val="0"/>
              </c:strCache>
            </c:strRef>
          </c:cat>
          <c:val>
            <c:numRef>
              <c:f>'PANEL'!$O$21:$O$23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19</xdr:row>
      <xdr:rowOff>0</xdr:rowOff>
    </xdr:from>
    <xdr:to>
      <xdr:col>13</xdr:col>
      <xdr:colOff>0</xdr:colOff>
      <xdr:row>35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5112576224e41d0"/>
        </a:graphicData>
      </a:graphic>
    </xdr:graphicFrame>
    <xdr:clientData/>
  </xdr:twoCellAnchor>
  <xdr:twoCellAnchor>
    <xdr:from>
      <xdr:col>13</xdr:col>
      <xdr:colOff>0</xdr:colOff>
      <xdr:row>24</xdr:row>
      <xdr:rowOff>0</xdr:rowOff>
    </xdr:from>
    <xdr:to>
      <xdr:col>20</xdr:col>
      <xdr:colOff>0</xdr:colOff>
      <xdr:row>35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632b68c6f804c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04d784247735475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4" t="str">
        <x:v>⌂  Inicio</x:v>
      </x:c>
      <x:c r="B2" s="14" t="str">
        <x:v>⌂  Inicio</x:v>
      </x:c>
      <x:c r="C2" s="12" t="str">
        <x:v>⚙  Configuración</x:v>
      </x:c>
      <x:c r="D2" s="12" t="str">
        <x:v>⚙  Configuración</x:v>
      </x:c>
      <x:c r="E2" s="12" t="str">
        <x:v>●  Empleados</x:v>
      </x:c>
      <x:c r="F2" s="12" t="str">
        <x:v>●  Empleados</x:v>
      </x:c>
      <x:c r="G2" s="12" t="str">
        <x:v>●  Empleados</x:v>
      </x:c>
      <x:c r="H2" s="12" t="str">
        <x:v>▤  Nómina</x:v>
      </x:c>
      <x:c r="I2" s="12" t="str">
        <x:v>▤  Nómina</x:v>
      </x:c>
      <x:c r="J2" s="12" t="str">
        <x:v>▤  Nómina</x:v>
      </x:c>
      <x:c r="K2" s="12" t="str">
        <x:v>＋  Ajustes</x:v>
      </x:c>
      <x:c r="L2" s="12" t="str">
        <x:v>＋  Ajustes</x:v>
      </x:c>
      <x:c r="M2" s="12" t="str">
        <x:v>▣  Recibo de pago</x:v>
      </x:c>
      <x:c r="N2" s="12" t="str">
        <x:v>▣  Recibo de pago</x:v>
      </x:c>
      <x:c r="O2" s="12" t="str">
        <x:v>▣  Recibo de pago</x:v>
      </x:c>
      <x:c r="P2" s="12" t="str">
        <x:v>▲  Excepciones</x:v>
      </x:c>
      <x:c r="Q2" s="12" t="str">
        <x:v>▲  Excepciones</x:v>
      </x:c>
      <x:c r="R2" s="12" t="str">
        <x:v>▥  Panel</x:v>
      </x:c>
      <x:c r="S2" s="12" t="str">
        <x:v>▥  Panel</x:v>
      </x:c>
      <x:c r="T2" s="12" t="str">
        <x:v>▥  Panel</x:v>
      </x:c>
    </x:row>
    <x:row r="3" ht="29" customHeight="1">
      <x:c r="A3" s="15" t="str">
        <x:v>⌂  Inicio</x:v>
      </x:c>
      <x:c r="B3" s="15" t="str">
        <x:v>⌂  Inicio</x:v>
      </x:c>
      <x:c r="C3" s="12" t="str">
        <x:v>⚙  Configuración</x:v>
      </x:c>
      <x:c r="D3" s="12" t="str">
        <x:v>⚙  Configuración</x:v>
      </x:c>
      <x:c r="E3" s="12" t="str">
        <x:v>●  Empleados</x:v>
      </x:c>
      <x:c r="F3" s="12" t="str">
        <x:v>●  Empleados</x:v>
      </x:c>
      <x:c r="G3" s="12" t="str">
        <x:v>●  Empleados</x:v>
      </x:c>
      <x:c r="H3" s="12" t="str">
        <x:v>▤  Nómina</x:v>
      </x:c>
      <x:c r="I3" s="12" t="str">
        <x:v>▤  Nómina</x:v>
      </x:c>
      <x:c r="J3" s="12" t="str">
        <x:v>▤  Nómina</x:v>
      </x:c>
      <x:c r="K3" s="12" t="str">
        <x:v>＋  Ajustes</x:v>
      </x:c>
      <x:c r="L3" s="12" t="str">
        <x:v>＋  Ajustes</x:v>
      </x:c>
      <x:c r="M3" s="12" t="str">
        <x:v>▣  Recibo de pago</x:v>
      </x:c>
      <x:c r="N3" s="12" t="str">
        <x:v>▣  Recibo de pago</x:v>
      </x:c>
      <x:c r="O3" s="12" t="str">
        <x:v>▣  Recibo de pago</x:v>
      </x:c>
      <x:c r="P3" s="12" t="str">
        <x:v>▲  Excepciones</x:v>
      </x:c>
      <x:c r="Q3" s="12" t="str">
        <x:v>▲  Excepciones</x:v>
      </x:c>
      <x:c r="R3" s="12" t="str">
        <x:v>▥  Panel</x:v>
      </x:c>
      <x:c r="S3" s="12" t="str">
        <x:v>▥  Panel</x:v>
      </x:c>
      <x:c r="T3" s="12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LSTBOOKS / CONTROL DE NÓMINA</x:v>
      </x:c>
      <x:c r="B5" s="19" t="str">
        <x:v>LSTBOOKS / CONTROL DE NÓMINA</x:v>
      </x:c>
      <x:c r="C5" s="19" t="str">
        <x:v>LSTBOOKS / CONTROL DE NÓMINA</x:v>
      </x:c>
      <x:c r="D5" s="19" t="str">
        <x:v>LSTBOOKS / CONTROL DE NÓMINA</x:v>
      </x:c>
      <x:c r="E5" s="19" t="str">
        <x:v>LSTBOOKS / CONTROL DE NÓMINA</x:v>
      </x:c>
      <x:c r="F5" s="19" t="str">
        <x:v>LSTBOOKS / CONTROL DE NÓMINA</x:v>
      </x:c>
      <x:c r="G5" s="19" t="str">
        <x:v>LSTBOOKS / CONTROL DE NÓMINA</x:v>
      </x:c>
      <x:c r="H5" s="19" t="str">
        <x:v>LSTBOOKS / CONTROL DE NÓMINA</x:v>
      </x:c>
      <x:c r="I5" s="19" t="str">
        <x:v>LSTBOOKS / CONTROL DE NÓMINA</x:v>
      </x:c>
      <x:c r="J5" s="19" t="str">
        <x:v>LSTBOOKS / CONTROL DE NÓMINA</x:v>
      </x:c>
      <x:c r="K5" s="19" t="str">
        <x:v>LSTBOOKS / CONTROL DE NÓMINA</x:v>
      </x:c>
      <x:c r="L5" s="19" t="str">
        <x:v>LSTBOOKS / CONTROL DE NÓMINA</x:v>
      </x:c>
      <x:c r="M5" s="19" t="str">
        <x:v>LSTBOOKS / CONTROL DE NÓMINA</x:v>
      </x:c>
      <x:c r="N5" s="19" t="str">
        <x:v>LSTBOOKS / CONTROL DE NÓMINA</x:v>
      </x:c>
      <x:c r="O5" s="19" t="str">
        <x:v>LSTBOOKS / CONTROL DE NÓMINA</x:v>
      </x:c>
      <x:c r="P5" s="19" t="str">
        <x:v>LSTBOOKS / CONTROL DE NÓMINA</x:v>
      </x:c>
      <x:c r="Q5" s="28" t="str">
        <x:v>ESPACIO DE NÓMINA</x:v>
      </x:c>
      <x:c r="R5" s="29" t="str">
        <x:v>ESPACIO DE NÓMINA</x:v>
      </x:c>
      <x:c r="S5" s="29" t="str">
        <x:v>ESPACIO DE NÓMINA</x:v>
      </x:c>
      <x:c r="T5" s="29" t="str">
        <x:v>ESPACIO DE NÓMINA</x:v>
      </x:c>
    </x:row>
    <x:row r="6" ht="28" customHeight="1">
      <x:c r="A6" s="181" t="str">
        <x:v>Nómina preparada con confianza.</x:v>
      </x:c>
      <x:c r="B6" s="22" t="str">
        <x:v>Nómina preparada con confianza.</x:v>
      </x:c>
      <x:c r="C6" s="22" t="str">
        <x:v>Nómina preparada con confianza.</x:v>
      </x:c>
      <x:c r="D6" s="22" t="str">
        <x:v>Nómina preparada con confianza.</x:v>
      </x:c>
      <x:c r="E6" s="22" t="str">
        <x:v>Nómina preparada con confianza.</x:v>
      </x:c>
      <x:c r="F6" s="22" t="str">
        <x:v>Nómina preparada con confianza.</x:v>
      </x:c>
      <x:c r="G6" s="22" t="str">
        <x:v>Nómina preparada con confianza.</x:v>
      </x:c>
      <x:c r="H6" s="22" t="str">
        <x:v>Nómina preparada con confianza.</x:v>
      </x:c>
      <x:c r="I6" s="22" t="str">
        <x:v>Nómina preparada con confianza.</x:v>
      </x:c>
      <x:c r="J6" s="22" t="str">
        <x:v>Nómina preparada con confianza.</x:v>
      </x:c>
      <x:c r="K6" s="22" t="str">
        <x:v>Nómina preparada con confianza.</x:v>
      </x:c>
      <x:c r="L6" s="22" t="str">
        <x:v>Nómina preparada con confianza.</x:v>
      </x:c>
      <x:c r="M6" s="22" t="str">
        <x:v>Nómina preparada con confianza.</x:v>
      </x:c>
      <x:c r="N6" s="22" t="str">
        <x:v>Nómina preparada con confianza.</x:v>
      </x:c>
      <x:c r="O6" s="22" t="str">
        <x:v>Nómina preparada con confianza.</x:v>
      </x:c>
      <x:c r="P6" s="22" t="str">
        <x:v>Nómina preparada con confianza.</x:v>
      </x:c>
      <x:c r="Q6" s="28" t="str">
        <x:v>ESPACIO DE NÓMINA</x:v>
      </x:c>
      <x:c r="R6" s="29" t="str">
        <x:v>ESPACIO DE NÓMINA</x:v>
      </x:c>
      <x:c r="S6" s="29" t="str">
        <x:v>ESPACIO DE NÓMINA</x:v>
      </x:c>
      <x:c r="T6" s="29" t="str">
        <x:v>ESPACIO DE NÓMINA</x:v>
      </x:c>
    </x:row>
    <x:row r="7" ht="28" customHeight="1">
      <x:c r="A7" s="181" t="str">
        <x:v>Nómina preparada con confianza.</x:v>
      </x:c>
      <x:c r="B7" s="22" t="str">
        <x:v>Nómina preparada con confianza.</x:v>
      </x:c>
      <x:c r="C7" s="22" t="str">
        <x:v>Nómina preparada con confianza.</x:v>
      </x:c>
      <x:c r="D7" s="22" t="str">
        <x:v>Nómina preparada con confianza.</x:v>
      </x:c>
      <x:c r="E7" s="22" t="str">
        <x:v>Nómina preparada con confianza.</x:v>
      </x:c>
      <x:c r="F7" s="22" t="str">
        <x:v>Nómina preparada con confianza.</x:v>
      </x:c>
      <x:c r="G7" s="22" t="str">
        <x:v>Nómina preparada con confianza.</x:v>
      </x:c>
      <x:c r="H7" s="22" t="str">
        <x:v>Nómina preparada con confianza.</x:v>
      </x:c>
      <x:c r="I7" s="22" t="str">
        <x:v>Nómina preparada con confianza.</x:v>
      </x:c>
      <x:c r="J7" s="22" t="str">
        <x:v>Nómina preparada con confianza.</x:v>
      </x:c>
      <x:c r="K7" s="22" t="str">
        <x:v>Nómina preparada con confianza.</x:v>
      </x:c>
      <x:c r="L7" s="22" t="str">
        <x:v>Nómina preparada con confianza.</x:v>
      </x:c>
      <x:c r="M7" s="22" t="str">
        <x:v>Nómina preparada con confianza.</x:v>
      </x:c>
      <x:c r="N7" s="22" t="str">
        <x:v>Nómina preparada con confianza.</x:v>
      </x:c>
      <x:c r="O7" s="22" t="str">
        <x:v>Nómina preparada con confianza.</x:v>
      </x:c>
      <x:c r="P7" s="22" t="str">
        <x:v>Nómina preparada con confianza.</x:v>
      </x:c>
      <x:c r="Q7" s="28" t="str">
        <x:v>ESPACIO DE NÓMINA</x:v>
      </x:c>
      <x:c r="R7" s="29" t="str">
        <x:v>ESPACIO DE NÓMINA</x:v>
      </x:c>
      <x:c r="S7" s="29" t="str">
        <x:v>ESPACIO DE NÓMINA</x:v>
      </x:c>
      <x:c r="T7" s="29" t="str">
        <x:v>ESPACIO DE NÓMINA</x:v>
      </x:c>
    </x:row>
    <x:row r="8" ht="28" customHeight="1">
      <x:c r="A8" s="181" t="str">
        <x:v>Nómina preparada con confianza.</x:v>
      </x:c>
      <x:c r="B8" s="22" t="str">
        <x:v>Nómina preparada con confianza.</x:v>
      </x:c>
      <x:c r="C8" s="22" t="str">
        <x:v>Nómina preparada con confianza.</x:v>
      </x:c>
      <x:c r="D8" s="22" t="str">
        <x:v>Nómina preparada con confianza.</x:v>
      </x:c>
      <x:c r="E8" s="22" t="str">
        <x:v>Nómina preparada con confianza.</x:v>
      </x:c>
      <x:c r="F8" s="22" t="str">
        <x:v>Nómina preparada con confianza.</x:v>
      </x:c>
      <x:c r="G8" s="22" t="str">
        <x:v>Nómina preparada con confianza.</x:v>
      </x:c>
      <x:c r="H8" s="22" t="str">
        <x:v>Nómina preparada con confianza.</x:v>
      </x:c>
      <x:c r="I8" s="22" t="str">
        <x:v>Nómina preparada con confianza.</x:v>
      </x:c>
      <x:c r="J8" s="22" t="str">
        <x:v>Nómina preparada con confianza.</x:v>
      </x:c>
      <x:c r="K8" s="22" t="str">
        <x:v>Nómina preparada con confianza.</x:v>
      </x:c>
      <x:c r="L8" s="22" t="str">
        <x:v>Nómina preparada con confianza.</x:v>
      </x:c>
      <x:c r="M8" s="22" t="str">
        <x:v>Nómina preparada con confianza.</x:v>
      </x:c>
      <x:c r="N8" s="22" t="str">
        <x:v>Nómina preparada con confianza.</x:v>
      </x:c>
      <x:c r="O8" s="22" t="str">
        <x:v>Nómina preparada con confianza.</x:v>
      </x:c>
      <x:c r="P8" s="22" t="str">
        <x:v>Nómina preparada con confianza.</x:v>
      </x:c>
      <x:c r="Q8" s="28" t="str">
        <x:v>ESPACIO DE NÓMINA</x:v>
      </x:c>
      <x:c r="R8" s="29" t="str">
        <x:v>ESPACIO DE NÓMINA</x:v>
      </x:c>
      <x:c r="S8" s="29" t="str">
        <x:v>ESPACIO DE NÓMINA</x:v>
      </x:c>
      <x:c r="T8" s="29" t="str">
        <x:v>ESPACIO DE NÓMINA</x:v>
      </x:c>
    </x:row>
    <x:row r="9" ht="22" customHeight="1">
      <x:c r="A9" s="33" t="str">
        <x:v>Pase de los perfiles salariales y ajustes aprobados a una nómina lista para revisión, con excepciones claras y visibilidad para la dirección.</x:v>
      </x:c>
      <x:c r="B9" s="33" t="str">
        <x:v>Pase de los perfiles salariales y ajustes aprobados a una nómina lista para revisión, con excepciones claras y visibilidad para la dirección.</x:v>
      </x:c>
      <x:c r="C9" s="33" t="str">
        <x:v>Pase de los perfiles salariales y ajustes aprobados a una nómina lista para revisión, con excepciones claras y visibilidad para la dirección.</x:v>
      </x:c>
      <x:c r="D9" s="33" t="str">
        <x:v>Pase de los perfiles salariales y ajustes aprobados a una nómina lista para revisión, con excepciones claras y visibilidad para la dirección.</x:v>
      </x:c>
      <x:c r="E9" s="33" t="str">
        <x:v>Pase de los perfiles salariales y ajustes aprobados a una nómina lista para revisión, con excepciones claras y visibilidad para la dirección.</x:v>
      </x:c>
      <x:c r="F9" s="33" t="str">
        <x:v>Pase de los perfiles salariales y ajustes aprobados a una nómina lista para revisión, con excepciones claras y visibilidad para la dirección.</x:v>
      </x:c>
      <x:c r="G9" s="33" t="str">
        <x:v>Pase de los perfiles salariales y ajustes aprobados a una nómina lista para revisión, con excepciones claras y visibilidad para la dirección.</x:v>
      </x:c>
      <x:c r="H9" s="33" t="str">
        <x:v>Pase de los perfiles salariales y ajustes aprobados a una nómina lista para revisión, con excepciones claras y visibilidad para la dirección.</x:v>
      </x:c>
      <x:c r="I9" s="33" t="str">
        <x:v>Pase de los perfiles salariales y ajustes aprobados a una nómina lista para revisión, con excepciones claras y visibilidad para la dirección.</x:v>
      </x:c>
      <x:c r="J9" s="33" t="str">
        <x:v>Pase de los perfiles salariales y ajustes aprobados a una nómina lista para revisión, con excepciones claras y visibilidad para la dirección.</x:v>
      </x:c>
      <x:c r="K9" s="33" t="str">
        <x:v>Pase de los perfiles salariales y ajustes aprobados a una nómina lista para revisión, con excepciones claras y visibilidad para la dirección.</x:v>
      </x:c>
      <x:c r="L9" s="33" t="str">
        <x:v>Pase de los perfiles salariales y ajustes aprobados a una nómina lista para revisión, con excepciones claras y visibilidad para la dirección.</x:v>
      </x:c>
      <x:c r="M9" s="33" t="str">
        <x:v>Pase de los perfiles salariales y ajustes aprobados a una nómina lista para revisión, con excepciones claras y visibilidad para la dirección.</x:v>
      </x:c>
      <x:c r="N9" s="33" t="str">
        <x:v>Pase de los perfiles salariales y ajustes aprobados a una nómina lista para revisión, con excepciones claras y visibilidad para la dirección.</x:v>
      </x:c>
      <x:c r="O9" s="33" t="str">
        <x:v>Pase de los perfiles salariales y ajustes aprobados a una nómina lista para revisión, con excepciones claras y visibilidad para la dirección.</x:v>
      </x:c>
      <x:c r="P9" s="33" t="str">
        <x:v>Pase de los perfiles salariales y ajustes aprobados a una nómina lista para revisión, con excepciones claras y visibilidad para la dirección.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Pase de los perfiles salariales y ajustes aprobados a una nómina lista para revisión, con excepciones claras y visibilidad para la dirección.</x:v>
      </x:c>
      <x:c r="B10" s="33" t="str">
        <x:v>Pase de los perfiles salariales y ajustes aprobados a una nómina lista para revisión, con excepciones claras y visibilidad para la dirección.</x:v>
      </x:c>
      <x:c r="C10" s="33" t="str">
        <x:v>Pase de los perfiles salariales y ajustes aprobados a una nómina lista para revisión, con excepciones claras y visibilidad para la dirección.</x:v>
      </x:c>
      <x:c r="D10" s="33" t="str">
        <x:v>Pase de los perfiles salariales y ajustes aprobados a una nómina lista para revisión, con excepciones claras y visibilidad para la dirección.</x:v>
      </x:c>
      <x:c r="E10" s="33" t="str">
        <x:v>Pase de los perfiles salariales y ajustes aprobados a una nómina lista para revisión, con excepciones claras y visibilidad para la dirección.</x:v>
      </x:c>
      <x:c r="F10" s="33" t="str">
        <x:v>Pase de los perfiles salariales y ajustes aprobados a una nómina lista para revisión, con excepciones claras y visibilidad para la dirección.</x:v>
      </x:c>
      <x:c r="G10" s="33" t="str">
        <x:v>Pase de los perfiles salariales y ajustes aprobados a una nómina lista para revisión, con excepciones claras y visibilidad para la dirección.</x:v>
      </x:c>
      <x:c r="H10" s="33" t="str">
        <x:v>Pase de los perfiles salariales y ajustes aprobados a una nómina lista para revisión, con excepciones claras y visibilidad para la dirección.</x:v>
      </x:c>
      <x:c r="I10" s="33" t="str">
        <x:v>Pase de los perfiles salariales y ajustes aprobados a una nómina lista para revisión, con excepciones claras y visibilidad para la dirección.</x:v>
      </x:c>
      <x:c r="J10" s="33" t="str">
        <x:v>Pase de los perfiles salariales y ajustes aprobados a una nómina lista para revisión, con excepciones claras y visibilidad para la dirección.</x:v>
      </x:c>
      <x:c r="K10" s="33" t="str">
        <x:v>Pase de los perfiles salariales y ajustes aprobados a una nómina lista para revisión, con excepciones claras y visibilidad para la dirección.</x:v>
      </x:c>
      <x:c r="L10" s="33" t="str">
        <x:v>Pase de los perfiles salariales y ajustes aprobados a una nómina lista para revisión, con excepciones claras y visibilidad para la dirección.</x:v>
      </x:c>
      <x:c r="M10" s="33" t="str">
        <x:v>Pase de los perfiles salariales y ajustes aprobados a una nómina lista para revisión, con excepciones claras y visibilidad para la dirección.</x:v>
      </x:c>
      <x:c r="N10" s="33" t="str">
        <x:v>Pase de los perfiles salariales y ajustes aprobados a una nómina lista para revisión, con excepciones claras y visibilidad para la dirección.</x:v>
      </x:c>
      <x:c r="O10" s="33" t="str">
        <x:v>Pase de los perfiles salariales y ajustes aprobados a una nómina lista para revisión, con excepciones claras y visibilidad para la dirección.</x:v>
      </x:c>
      <x:c r="P10" s="33" t="str">
        <x:v>Pase de los perfiles salariales y ajustes aprobados a una nómina lista para revisión, con excepciones claras y visibilidad para la dirección.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73" t="str">
        <x:v>EMPLEADOS EN NÓMINA</x:v>
      </x:c>
      <x:c r="B12" s="73" t="str">
        <x:v>EMPLEADOS EN NÓMINA</x:v>
      </x:c>
      <x:c r="C12" s="73" t="str">
        <x:v>EMPLEADOS EN NÓMINA</x:v>
      </x:c>
      <x:c r="D12" s="73" t="str">
        <x:v>EMPLEADOS EN NÓMINA</x:v>
      </x:c>
      <x:c r="E12" s="95" t="str">
        <x:v>NÓMINA BRUTA</x:v>
      </x:c>
      <x:c r="F12" s="95" t="str">
        <x:v>NÓMINA BRUTA</x:v>
      </x:c>
      <x:c r="G12" s="95" t="str">
        <x:v>NÓMINA BRUTA</x:v>
      </x:c>
      <x:c r="H12" s="95" t="str">
        <x:v>NÓMINA BRUTA</x:v>
      </x:c>
      <x:c r="I12" s="73" t="str">
        <x:v>NÓMINA NETA</x:v>
      </x:c>
      <x:c r="J12" s="73" t="str">
        <x:v>NÓMINA NETA</x:v>
      </x:c>
      <x:c r="K12" s="73" t="str">
        <x:v>NÓMINA NETA</x:v>
      </x:c>
      <x:c r="L12" s="73" t="str">
        <x:v>NÓMINA NETA</x:v>
      </x:c>
      <x:c r="M12" s="99" t="str">
        <x:v>INCIDENCIAS ABIERTAS</x:v>
      </x:c>
      <x:c r="N12" s="99" t="str">
        <x:v>INCIDENCIAS ABIERTAS</x:v>
      </x:c>
      <x:c r="O12" s="99" t="str">
        <x:v>INCIDENCIAS ABIERTAS</x:v>
      </x:c>
      <x:c r="P12" s="99" t="str">
        <x:v>INCIDENCIAS ABIERTAS</x:v>
      </x:c>
      <x:c r="Q12" s="102" t="str">
        <x:v>FECHA DE PAGO</x:v>
      </x:c>
      <x:c r="R12" s="102" t="str">
        <x:v>FECHA DE PAGO</x:v>
      </x:c>
      <x:c r="S12" s="102" t="str">
        <x:v>FECHA DE PAGO</x:v>
      </x:c>
      <x:c r="T12" s="102" t="str">
        <x:v>FECHA DE PAGO</x:v>
      </x:c>
    </x:row>
    <x:row r="13">
      <x:c r="A13" s="92" t="n">
        <x:f>COUNTIF('NÓMINA'!$A$19:$A$58,"&lt;&gt;")</x:f>
        <x:v>7</x:v>
      </x:c>
      <x:c r="B13" s="87" t="str"/>
      <x:c r="C13" s="87" t="str"/>
      <x:c r="D13" s="88" t="str"/>
      <x:c r="E13" s="96" t="n">
        <x:f>SUM('NÓMINA'!$L$19:$L$58)</x:f>
        <x:v>29680.223720648475</x:v>
      </x:c>
      <x:c r="F13" s="87" t="str"/>
      <x:c r="G13" s="87" t="str"/>
      <x:c r="H13" s="88" t="str"/>
      <x:c r="I13" s="96" t="n">
        <x:f>SUM('NÓMINA'!$P$19:$P$58)</x:f>
        <x:v>25805.223720648475</x:v>
      </x:c>
      <x:c r="J13" s="87" t="str"/>
      <x:c r="K13" s="87" t="str"/>
      <x:c r="L13" s="88" t="str"/>
      <x:c r="M13" s="92" t="n">
        <x:f>COUNTIFS('NÓMINA'!$A$19:$A$58,"&lt;&gt;",'NÓMINA'!$S$19:$S$58,"&lt;&gt;LIMPIO")</x:f>
        <x:v>1</x:v>
      </x:c>
      <x:c r="N13" s="87" t="str"/>
      <x:c r="O13" s="87" t="str"/>
      <x:c r="P13" s="88" t="str"/>
      <x:c r="Q13" s="140" t="n">
        <x:f>'CONFIGURACIÓN'!$B$19</x:f>
        <x:v>46268</x:v>
      </x:c>
      <x:c r="R13" s="87" t="str"/>
      <x:c r="S13" s="87" t="str"/>
      <x:c r="T13" s="88" t="str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86" t="str"/>
      <x:c r="R14" s="87" t="str"/>
      <x:c r="S14" s="87" t="str"/>
      <x:c r="T14" s="88" t="str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89" t="str"/>
      <x:c r="R15" s="90" t="str"/>
      <x:c r="S15" s="90" t="str"/>
      <x:c r="T15" s="91" t="str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76"/>
      <x:c r="B17" s="176"/>
      <x:c r="C17" s="176"/>
      <x:c r="D17" s="176"/>
      <x:c r="E17" s="176"/>
      <x:c r="F17" s="176"/>
      <x:c r="G17" s="176"/>
      <x:c r="H17" s="176"/>
      <x:c r="I17" s="176"/>
      <x:c r="J17" s="176"/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 ht="24" customHeight="1">
      <x:c r="A18" s="39" t="str">
        <x:v>¿QUÉ DEBE HACER?</x:v>
      </x:c>
      <x:c r="B18" s="39" t="str">
        <x:v>¿QUÉ DEBE HACER?</x:v>
      </x:c>
      <x:c r="C18" s="39" t="str">
        <x:v>¿QUÉ DEBE HACER?</x:v>
      </x:c>
      <x:c r="D18" s="39" t="str">
        <x:v>¿QUÉ DEBE HACER?</x:v>
      </x:c>
      <x:c r="E18" s="39" t="str">
        <x:v>¿QUÉ DEBE HACER?</x:v>
      </x:c>
      <x:c r="F18" s="39" t="str">
        <x:v>¿QUÉ DEBE HACER?</x:v>
      </x:c>
      <x:c r="G18" s="39" t="str">
        <x:v>¿QUÉ DEBE HACER?</x:v>
      </x:c>
      <x:c r="H18" s="39" t="str">
        <x:v>¿QUÉ DEBE HACER?</x:v>
      </x:c>
      <x:c r="I18" s="39" t="str">
        <x:v>¿QUÉ DEBE HACER?</x:v>
      </x:c>
      <x:c r="J18" s="39" t="str">
        <x:v>¿QUÉ DEBE HACER?</x:v>
      </x:c>
      <x:c r="K18" s="39" t="str">
        <x:v>¿QUÉ DEBE HACER?</x:v>
      </x:c>
      <x:c r="L18" s="39" t="str">
        <x:v>¿QUÉ DEBE HACER?</x:v>
      </x:c>
      <x:c r="M18" s="39" t="str">
        <x:v>¿QUÉ DEBE HACER?</x:v>
      </x:c>
      <x:c r="N18" s="39" t="str">
        <x:v>¿QUÉ DEBE HACER?</x:v>
      </x:c>
      <x:c r="O18" s="39" t="str">
        <x:v>¿QUÉ DEBE HACER?</x:v>
      </x:c>
      <x:c r="P18" s="39" t="str">
        <x:v>¿QUÉ DEBE HACER?</x:v>
      </x:c>
      <x:c r="Q18" s="39" t="str">
        <x:v>¿QUÉ DEBE HACER?</x:v>
      </x:c>
      <x:c r="R18" s="39" t="str">
        <x:v>¿QUÉ DEBE HACER?</x:v>
      </x:c>
      <x:c r="S18" s="39" t="str">
        <x:v>¿QUÉ DEBE HACER?</x:v>
      </x:c>
      <x:c r="T18" s="39" t="str">
        <x:v>¿QUÉ DEBE HACER?</x:v>
      </x:c>
    </x:row>
    <x:row r="19">
      <x:c r="A19" s="176"/>
      <x:c r="B19" s="176"/>
      <x:c r="C19" s="176"/>
      <x:c r="D19" s="176"/>
      <x:c r="E19" s="176"/>
      <x:c r="F19" s="176"/>
      <x:c r="G19" s="176"/>
      <x:c r="H19" s="176"/>
      <x:c r="I19" s="176"/>
      <x:c r="J19" s="176"/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45" t="str">
        <x:v>1  MANTENER PERFILES DE PAGO
Mantenga actualizados la base salarial, las tarifas, los importes recurrentes, las referencias bancarias y los revisores.</x:v>
      </x:c>
      <x:c r="B20" s="145" t="str">
        <x:v>1  MANTENER PERFILES DE PAGO
Mantenga actualizados la base salarial, las tarifas, los importes recurrentes, las referencias bancarias y los revisores.</x:v>
      </x:c>
      <x:c r="C20" s="145" t="str">
        <x:v>1  MANTENER PERFILES DE PAGO
Mantenga actualizados la base salarial, las tarifas, los importes recurrentes, las referencias bancarias y los revisores.</x:v>
      </x:c>
      <x:c r="D20" s="145" t="str">
        <x:v>1  MANTENER PERFILES DE PAGO
Mantenga actualizados la base salarial, las tarifas, los importes recurrentes, las referencias bancarias y los revisores.</x:v>
      </x:c>
      <x:c r="E20" s="145" t="str">
        <x:v>1  MANTENER PERFILES DE PAGO
Mantenga actualizados la base salarial, las tarifas, los importes recurrentes, las referencias bancarias y los revisores.</x:v>
      </x:c>
      <x:c r="F20" s="145" t="str">
        <x:v>1  MANTENER PERFILES DE PAGO
Mantenga actualizados la base salarial, las tarifas, los importes recurrentes, las referencias bancarias y los revisores.</x:v>
      </x:c>
      <x:c r="G20" s="152" t="str">
        <x:v>2  PREPARAR LA NÓMINA
Introduzca las horas, revise los ingresos y deducciones calculados y defina el estado de aprobación y pago.</x:v>
      </x:c>
      <x:c r="H20" s="152" t="str">
        <x:v>2  PREPARAR LA NÓMINA
Introduzca las horas, revise los ingresos y deducciones calculados y defina el estado de aprobación y pago.</x:v>
      </x:c>
      <x:c r="I20" s="152" t="str">
        <x:v>2  PREPARAR LA NÓMINA
Introduzca las horas, revise los ingresos y deducciones calculados y defina el estado de aprobación y pago.</x:v>
      </x:c>
      <x:c r="J20" s="152" t="str">
        <x:v>2  PREPARAR LA NÓMINA
Introduzca las horas, revise los ingresos y deducciones calculados y defina el estado de aprobación y pago.</x:v>
      </x:c>
      <x:c r="K20" s="152" t="str">
        <x:v>2  PREPARAR LA NÓMINA
Introduzca las horas, revise los ingresos y deducciones calculados y defina el estado de aprobación y pago.</x:v>
      </x:c>
      <x:c r="L20" s="152" t="str">
        <x:v>2  PREPARAR LA NÓMINA
Introduzca las horas, revise los ingresos y deducciones calculados y defina el estado de aprobación y pago.</x:v>
      </x:c>
      <x:c r="M20" s="152" t="str">
        <x:v>2  PREPARAR LA NÓMINA
Introduzca las horas, revise los ingresos y deducciones calculados y defina el estado de aprobación y pago.</x:v>
      </x:c>
      <x:c r="N20" s="160" t="str">
        <x:v>3  RESOLVER EXCEPCIONES
Resuelva aprobaciones en borrador, pagos no programados y ajustes no aprobados antes de liberar la nómina.</x:v>
      </x:c>
      <x:c r="O20" s="160" t="str">
        <x:v>3  RESOLVER EXCEPCIONES
Resuelva aprobaciones en borrador, pagos no programados y ajustes no aprobados antes de liberar la nómina.</x:v>
      </x:c>
      <x:c r="P20" s="160" t="str">
        <x:v>3  RESOLVER EXCEPCIONES
Resuelva aprobaciones en borrador, pagos no programados y ajustes no aprobados antes de liberar la nómina.</x:v>
      </x:c>
      <x:c r="Q20" s="160" t="str">
        <x:v>3  RESOLVER EXCEPCIONES
Resuelva aprobaciones en borrador, pagos no programados y ajustes no aprobados antes de liberar la nómina.</x:v>
      </x:c>
      <x:c r="R20" s="160" t="str">
        <x:v>3  RESOLVER EXCEPCIONES
Resuelva aprobaciones en borrador, pagos no programados y ajustes no aprobados antes de liberar la nómina.</x:v>
      </x:c>
      <x:c r="S20" s="160" t="str">
        <x:v>3  RESOLVER EXCEPCIONES
Resuelva aprobaciones en borrador, pagos no programados y ajustes no aprobados antes de liberar la nómina.</x:v>
      </x:c>
      <x:c r="T20" s="160" t="str">
        <x:v>3  RESOLVER EXCEPCIONES
Resuelva aprobaciones en borrador, pagos no programados y ajustes no aprobados antes de liberar la nómina.</x:v>
      </x:c>
    </x:row>
    <x:row r="21">
      <x:c r="A21" s="145" t="str">
        <x:v>1  MANTENER PERFILES DE PAGO
Mantenga actualizados la base salarial, las tarifas, los importes recurrentes, las referencias bancarias y los revisores.</x:v>
      </x:c>
      <x:c r="B21" s="145" t="str">
        <x:v>1  MANTENER PERFILES DE PAGO
Mantenga actualizados la base salarial, las tarifas, los importes recurrentes, las referencias bancarias y los revisores.</x:v>
      </x:c>
      <x:c r="C21" s="145" t="str">
        <x:v>1  MANTENER PERFILES DE PAGO
Mantenga actualizados la base salarial, las tarifas, los importes recurrentes, las referencias bancarias y los revisores.</x:v>
      </x:c>
      <x:c r="D21" s="145" t="str">
        <x:v>1  MANTENER PERFILES DE PAGO
Mantenga actualizados la base salarial, las tarifas, los importes recurrentes, las referencias bancarias y los revisores.</x:v>
      </x:c>
      <x:c r="E21" s="145" t="str">
        <x:v>1  MANTENER PERFILES DE PAGO
Mantenga actualizados la base salarial, las tarifas, los importes recurrentes, las referencias bancarias y los revisores.</x:v>
      </x:c>
      <x:c r="F21" s="145" t="str">
        <x:v>1  MANTENER PERFILES DE PAGO
Mantenga actualizados la base salarial, las tarifas, los importes recurrentes, las referencias bancarias y los revisores.</x:v>
      </x:c>
      <x:c r="G21" s="152" t="str">
        <x:v>2  PREPARAR LA NÓMINA
Introduzca las horas, revise los ingresos y deducciones calculados y defina el estado de aprobación y pago.</x:v>
      </x:c>
      <x:c r="H21" s="152" t="str">
        <x:v>2  PREPARAR LA NÓMINA
Introduzca las horas, revise los ingresos y deducciones calculados y defina el estado de aprobación y pago.</x:v>
      </x:c>
      <x:c r="I21" s="152" t="str">
        <x:v>2  PREPARAR LA NÓMINA
Introduzca las horas, revise los ingresos y deducciones calculados y defina el estado de aprobación y pago.</x:v>
      </x:c>
      <x:c r="J21" s="152" t="str">
        <x:v>2  PREPARAR LA NÓMINA
Introduzca las horas, revise los ingresos y deducciones calculados y defina el estado de aprobación y pago.</x:v>
      </x:c>
      <x:c r="K21" s="152" t="str">
        <x:v>2  PREPARAR LA NÓMINA
Introduzca las horas, revise los ingresos y deducciones calculados y defina el estado de aprobación y pago.</x:v>
      </x:c>
      <x:c r="L21" s="152" t="str">
        <x:v>2  PREPARAR LA NÓMINA
Introduzca las horas, revise los ingresos y deducciones calculados y defina el estado de aprobación y pago.</x:v>
      </x:c>
      <x:c r="M21" s="152" t="str">
        <x:v>2  PREPARAR LA NÓMINA
Introduzca las horas, revise los ingresos y deducciones calculados y defina el estado de aprobación y pago.</x:v>
      </x:c>
      <x:c r="N21" s="160" t="str">
        <x:v>3  RESOLVER EXCEPCIONES
Resuelva aprobaciones en borrador, pagos no programados y ajustes no aprobados antes de liberar la nómina.</x:v>
      </x:c>
      <x:c r="O21" s="160" t="str">
        <x:v>3  RESOLVER EXCEPCIONES
Resuelva aprobaciones en borrador, pagos no programados y ajustes no aprobados antes de liberar la nómina.</x:v>
      </x:c>
      <x:c r="P21" s="160" t="str">
        <x:v>3  RESOLVER EXCEPCIONES
Resuelva aprobaciones en borrador, pagos no programados y ajustes no aprobados antes de liberar la nómina.</x:v>
      </x:c>
      <x:c r="Q21" s="160" t="str">
        <x:v>3  RESOLVER EXCEPCIONES
Resuelva aprobaciones en borrador, pagos no programados y ajustes no aprobados antes de liberar la nómina.</x:v>
      </x:c>
      <x:c r="R21" s="160" t="str">
        <x:v>3  RESOLVER EXCEPCIONES
Resuelva aprobaciones en borrador, pagos no programados y ajustes no aprobados antes de liberar la nómina.</x:v>
      </x:c>
      <x:c r="S21" s="160" t="str">
        <x:v>3  RESOLVER EXCEPCIONES
Resuelva aprobaciones en borrador, pagos no programados y ajustes no aprobados antes de liberar la nómina.</x:v>
      </x:c>
      <x:c r="T21" s="160" t="str">
        <x:v>3  RESOLVER EXCEPCIONES
Resuelva aprobaciones en borrador, pagos no programados y ajustes no aprobados antes de liberar la nómina.</x:v>
      </x:c>
    </x:row>
    <x:row r="22">
      <x:c r="A22" s="145" t="str">
        <x:v>1  MANTENER PERFILES DE PAGO
Mantenga actualizados la base salarial, las tarifas, los importes recurrentes, las referencias bancarias y los revisores.</x:v>
      </x:c>
      <x:c r="B22" s="145" t="str">
        <x:v>1  MANTENER PERFILES DE PAGO
Mantenga actualizados la base salarial, las tarifas, los importes recurrentes, las referencias bancarias y los revisores.</x:v>
      </x:c>
      <x:c r="C22" s="145" t="str">
        <x:v>1  MANTENER PERFILES DE PAGO
Mantenga actualizados la base salarial, las tarifas, los importes recurrentes, las referencias bancarias y los revisores.</x:v>
      </x:c>
      <x:c r="D22" s="145" t="str">
        <x:v>1  MANTENER PERFILES DE PAGO
Mantenga actualizados la base salarial, las tarifas, los importes recurrentes, las referencias bancarias y los revisores.</x:v>
      </x:c>
      <x:c r="E22" s="145" t="str">
        <x:v>1  MANTENER PERFILES DE PAGO
Mantenga actualizados la base salarial, las tarifas, los importes recurrentes, las referencias bancarias y los revisores.</x:v>
      </x:c>
      <x:c r="F22" s="145" t="str">
        <x:v>1  MANTENER PERFILES DE PAGO
Mantenga actualizados la base salarial, las tarifas, los importes recurrentes, las referencias bancarias y los revisores.</x:v>
      </x:c>
      <x:c r="G22" s="152" t="str">
        <x:v>2  PREPARAR LA NÓMINA
Introduzca las horas, revise los ingresos y deducciones calculados y defina el estado de aprobación y pago.</x:v>
      </x:c>
      <x:c r="H22" s="152" t="str">
        <x:v>2  PREPARAR LA NÓMINA
Introduzca las horas, revise los ingresos y deducciones calculados y defina el estado de aprobación y pago.</x:v>
      </x:c>
      <x:c r="I22" s="152" t="str">
        <x:v>2  PREPARAR LA NÓMINA
Introduzca las horas, revise los ingresos y deducciones calculados y defina el estado de aprobación y pago.</x:v>
      </x:c>
      <x:c r="J22" s="152" t="str">
        <x:v>2  PREPARAR LA NÓMINA
Introduzca las horas, revise los ingresos y deducciones calculados y defina el estado de aprobación y pago.</x:v>
      </x:c>
      <x:c r="K22" s="152" t="str">
        <x:v>2  PREPARAR LA NÓMINA
Introduzca las horas, revise los ingresos y deducciones calculados y defina el estado de aprobación y pago.</x:v>
      </x:c>
      <x:c r="L22" s="152" t="str">
        <x:v>2  PREPARAR LA NÓMINA
Introduzca las horas, revise los ingresos y deducciones calculados y defina el estado de aprobación y pago.</x:v>
      </x:c>
      <x:c r="M22" s="152" t="str">
        <x:v>2  PREPARAR LA NÓMINA
Introduzca las horas, revise los ingresos y deducciones calculados y defina el estado de aprobación y pago.</x:v>
      </x:c>
      <x:c r="N22" s="160" t="str">
        <x:v>3  RESOLVER EXCEPCIONES
Resuelva aprobaciones en borrador, pagos no programados y ajustes no aprobados antes de liberar la nómina.</x:v>
      </x:c>
      <x:c r="O22" s="160" t="str">
        <x:v>3  RESOLVER EXCEPCIONES
Resuelva aprobaciones en borrador, pagos no programados y ajustes no aprobados antes de liberar la nómina.</x:v>
      </x:c>
      <x:c r="P22" s="160" t="str">
        <x:v>3  RESOLVER EXCEPCIONES
Resuelva aprobaciones en borrador, pagos no programados y ajustes no aprobados antes de liberar la nómina.</x:v>
      </x:c>
      <x:c r="Q22" s="160" t="str">
        <x:v>3  RESOLVER EXCEPCIONES
Resuelva aprobaciones en borrador, pagos no programados y ajustes no aprobados antes de liberar la nómina.</x:v>
      </x:c>
      <x:c r="R22" s="160" t="str">
        <x:v>3  RESOLVER EXCEPCIONES
Resuelva aprobaciones en borrador, pagos no programados y ajustes no aprobados antes de liberar la nómina.</x:v>
      </x:c>
      <x:c r="S22" s="160" t="str">
        <x:v>3  RESOLVER EXCEPCIONES
Resuelva aprobaciones en borrador, pagos no programados y ajustes no aprobados antes de liberar la nómina.</x:v>
      </x:c>
      <x:c r="T22" s="160" t="str">
        <x:v>3  RESOLVER EXCEPCIONES
Resuelva aprobaciones en borrador, pagos no programados y ajustes no aprobados antes de liberar la nómina.</x:v>
      </x:c>
    </x:row>
    <x:row r="23">
      <x:c r="A23" s="145" t="str">
        <x:v>1  MANTENER PERFILES DE PAGO
Mantenga actualizados la base salarial, las tarifas, los importes recurrentes, las referencias bancarias y los revisores.</x:v>
      </x:c>
      <x:c r="B23" s="145" t="str">
        <x:v>1  MANTENER PERFILES DE PAGO
Mantenga actualizados la base salarial, las tarifas, los importes recurrentes, las referencias bancarias y los revisores.</x:v>
      </x:c>
      <x:c r="C23" s="145" t="str">
        <x:v>1  MANTENER PERFILES DE PAGO
Mantenga actualizados la base salarial, las tarifas, los importes recurrentes, las referencias bancarias y los revisores.</x:v>
      </x:c>
      <x:c r="D23" s="145" t="str">
        <x:v>1  MANTENER PERFILES DE PAGO
Mantenga actualizados la base salarial, las tarifas, los importes recurrentes, las referencias bancarias y los revisores.</x:v>
      </x:c>
      <x:c r="E23" s="145" t="str">
        <x:v>1  MANTENER PERFILES DE PAGO
Mantenga actualizados la base salarial, las tarifas, los importes recurrentes, las referencias bancarias y los revisores.</x:v>
      </x:c>
      <x:c r="F23" s="145" t="str">
        <x:v>1  MANTENER PERFILES DE PAGO
Mantenga actualizados la base salarial, las tarifas, los importes recurrentes, las referencias bancarias y los revisores.</x:v>
      </x:c>
      <x:c r="G23" s="152" t="str">
        <x:v>2  PREPARAR LA NÓMINA
Introduzca las horas, revise los ingresos y deducciones calculados y defina el estado de aprobación y pago.</x:v>
      </x:c>
      <x:c r="H23" s="152" t="str">
        <x:v>2  PREPARAR LA NÓMINA
Introduzca las horas, revise los ingresos y deducciones calculados y defina el estado de aprobación y pago.</x:v>
      </x:c>
      <x:c r="I23" s="152" t="str">
        <x:v>2  PREPARAR LA NÓMINA
Introduzca las horas, revise los ingresos y deducciones calculados y defina el estado de aprobación y pago.</x:v>
      </x:c>
      <x:c r="J23" s="152" t="str">
        <x:v>2  PREPARAR LA NÓMINA
Introduzca las horas, revise los ingresos y deducciones calculados y defina el estado de aprobación y pago.</x:v>
      </x:c>
      <x:c r="K23" s="152" t="str">
        <x:v>2  PREPARAR LA NÓMINA
Introduzca las horas, revise los ingresos y deducciones calculados y defina el estado de aprobación y pago.</x:v>
      </x:c>
      <x:c r="L23" s="152" t="str">
        <x:v>2  PREPARAR LA NÓMINA
Introduzca las horas, revise los ingresos y deducciones calculados y defina el estado de aprobación y pago.</x:v>
      </x:c>
      <x:c r="M23" s="152" t="str">
        <x:v>2  PREPARAR LA NÓMINA
Introduzca las horas, revise los ingresos y deducciones calculados y defina el estado de aprobación y pago.</x:v>
      </x:c>
      <x:c r="N23" s="160" t="str">
        <x:v>3  RESOLVER EXCEPCIONES
Resuelva aprobaciones en borrador, pagos no programados y ajustes no aprobados antes de liberar la nómina.</x:v>
      </x:c>
      <x:c r="O23" s="160" t="str">
        <x:v>3  RESOLVER EXCEPCIONES
Resuelva aprobaciones en borrador, pagos no programados y ajustes no aprobados antes de liberar la nómina.</x:v>
      </x:c>
      <x:c r="P23" s="160" t="str">
        <x:v>3  RESOLVER EXCEPCIONES
Resuelva aprobaciones en borrador, pagos no programados y ajustes no aprobados antes de liberar la nómina.</x:v>
      </x:c>
      <x:c r="Q23" s="160" t="str">
        <x:v>3  RESOLVER EXCEPCIONES
Resuelva aprobaciones en borrador, pagos no programados y ajustes no aprobados antes de liberar la nómina.</x:v>
      </x:c>
      <x:c r="R23" s="160" t="str">
        <x:v>3  RESOLVER EXCEPCIONES
Resuelva aprobaciones en borrador, pagos no programados y ajustes no aprobados antes de liberar la nómina.</x:v>
      </x:c>
      <x:c r="S23" s="160" t="str">
        <x:v>3  RESOLVER EXCEPCIONES
Resuelva aprobaciones en borrador, pagos no programados y ajustes no aprobados antes de liberar la nómina.</x:v>
      </x:c>
      <x:c r="T23" s="160" t="str">
        <x:v>3  RESOLVER EXCEPCIONES
Resuelva aprobaciones en borrador, pagos no programados y ajustes no aprobados antes de liberar la nómina.</x:v>
      </x:c>
    </x:row>
    <x:row r="24">
      <x:c r="A24" s="145" t="str">
        <x:v>1  MANTENER PERFILES DE PAGO
Mantenga actualizados la base salarial, las tarifas, los importes recurrentes, las referencias bancarias y los revisores.</x:v>
      </x:c>
      <x:c r="B24" s="145" t="str">
        <x:v>1  MANTENER PERFILES DE PAGO
Mantenga actualizados la base salarial, las tarifas, los importes recurrentes, las referencias bancarias y los revisores.</x:v>
      </x:c>
      <x:c r="C24" s="145" t="str">
        <x:v>1  MANTENER PERFILES DE PAGO
Mantenga actualizados la base salarial, las tarifas, los importes recurrentes, las referencias bancarias y los revisores.</x:v>
      </x:c>
      <x:c r="D24" s="145" t="str">
        <x:v>1  MANTENER PERFILES DE PAGO
Mantenga actualizados la base salarial, las tarifas, los importes recurrentes, las referencias bancarias y los revisores.</x:v>
      </x:c>
      <x:c r="E24" s="145" t="str">
        <x:v>1  MANTENER PERFILES DE PAGO
Mantenga actualizados la base salarial, las tarifas, los importes recurrentes, las referencias bancarias y los revisores.</x:v>
      </x:c>
      <x:c r="F24" s="145" t="str">
        <x:v>1  MANTENER PERFILES DE PAGO
Mantenga actualizados la base salarial, las tarifas, los importes recurrentes, las referencias bancarias y los revisores.</x:v>
      </x:c>
      <x:c r="G24" s="152" t="str">
        <x:v>2  PREPARAR LA NÓMINA
Introduzca las horas, revise los ingresos y deducciones calculados y defina el estado de aprobación y pago.</x:v>
      </x:c>
      <x:c r="H24" s="152" t="str">
        <x:v>2  PREPARAR LA NÓMINA
Introduzca las horas, revise los ingresos y deducciones calculados y defina el estado de aprobación y pago.</x:v>
      </x:c>
      <x:c r="I24" s="152" t="str">
        <x:v>2  PREPARAR LA NÓMINA
Introduzca las horas, revise los ingresos y deducciones calculados y defina el estado de aprobación y pago.</x:v>
      </x:c>
      <x:c r="J24" s="152" t="str">
        <x:v>2  PREPARAR LA NÓMINA
Introduzca las horas, revise los ingresos y deducciones calculados y defina el estado de aprobación y pago.</x:v>
      </x:c>
      <x:c r="K24" s="152" t="str">
        <x:v>2  PREPARAR LA NÓMINA
Introduzca las horas, revise los ingresos y deducciones calculados y defina el estado de aprobación y pago.</x:v>
      </x:c>
      <x:c r="L24" s="152" t="str">
        <x:v>2  PREPARAR LA NÓMINA
Introduzca las horas, revise los ingresos y deducciones calculados y defina el estado de aprobación y pago.</x:v>
      </x:c>
      <x:c r="M24" s="152" t="str">
        <x:v>2  PREPARAR LA NÓMINA
Introduzca las horas, revise los ingresos y deducciones calculados y defina el estado de aprobación y pago.</x:v>
      </x:c>
      <x:c r="N24" s="160" t="str">
        <x:v>3  RESOLVER EXCEPCIONES
Resuelva aprobaciones en borrador, pagos no programados y ajustes no aprobados antes de liberar la nómina.</x:v>
      </x:c>
      <x:c r="O24" s="160" t="str">
        <x:v>3  RESOLVER EXCEPCIONES
Resuelva aprobaciones en borrador, pagos no programados y ajustes no aprobados antes de liberar la nómina.</x:v>
      </x:c>
      <x:c r="P24" s="160" t="str">
        <x:v>3  RESOLVER EXCEPCIONES
Resuelva aprobaciones en borrador, pagos no programados y ajustes no aprobados antes de liberar la nómina.</x:v>
      </x:c>
      <x:c r="Q24" s="160" t="str">
        <x:v>3  RESOLVER EXCEPCIONES
Resuelva aprobaciones en borrador, pagos no programados y ajustes no aprobados antes de liberar la nómina.</x:v>
      </x:c>
      <x:c r="R24" s="160" t="str">
        <x:v>3  RESOLVER EXCEPCIONES
Resuelva aprobaciones en borrador, pagos no programados y ajustes no aprobados antes de liberar la nómina.</x:v>
      </x:c>
      <x:c r="S24" s="160" t="str">
        <x:v>3  RESOLVER EXCEPCIONES
Resuelva aprobaciones en borrador, pagos no programados y ajustes no aprobados antes de liberar la nómina.</x:v>
      </x:c>
      <x:c r="T24" s="160" t="str">
        <x:v>3  RESOLVER EXCEPCIONES
Resuelva aprobaciones en borrador, pagos no programados y ajustes no aprobados antes de liberar la nómina.</x:v>
      </x:c>
    </x:row>
    <x:row r="25">
      <x:c r="A25" s="145" t="str">
        <x:v>1  MANTENER PERFILES DE PAGO
Mantenga actualizados la base salarial, las tarifas, los importes recurrentes, las referencias bancarias y los revisores.</x:v>
      </x:c>
      <x:c r="B25" s="145" t="str">
        <x:v>1  MANTENER PERFILES DE PAGO
Mantenga actualizados la base salarial, las tarifas, los importes recurrentes, las referencias bancarias y los revisores.</x:v>
      </x:c>
      <x:c r="C25" s="145" t="str">
        <x:v>1  MANTENER PERFILES DE PAGO
Mantenga actualizados la base salarial, las tarifas, los importes recurrentes, las referencias bancarias y los revisores.</x:v>
      </x:c>
      <x:c r="D25" s="145" t="str">
        <x:v>1  MANTENER PERFILES DE PAGO
Mantenga actualizados la base salarial, las tarifas, los importes recurrentes, las referencias bancarias y los revisores.</x:v>
      </x:c>
      <x:c r="E25" s="145" t="str">
        <x:v>1  MANTENER PERFILES DE PAGO
Mantenga actualizados la base salarial, las tarifas, los importes recurrentes, las referencias bancarias y los revisores.</x:v>
      </x:c>
      <x:c r="F25" s="145" t="str">
        <x:v>1  MANTENER PERFILES DE PAGO
Mantenga actualizados la base salarial, las tarifas, los importes recurrentes, las referencias bancarias y los revisores.</x:v>
      </x:c>
      <x:c r="G25" s="153" t="str">
        <x:v>2  PREPARAR LA NÓMINA
Introduzca las horas, revise los ingresos y deducciones calculados y defina el estado de aprobación y pago.</x:v>
      </x:c>
      <x:c r="H25" s="153" t="str">
        <x:v>2  PREPARAR LA NÓMINA
Introduzca las horas, revise los ingresos y deducciones calculados y defina el estado de aprobación y pago.</x:v>
      </x:c>
      <x:c r="I25" s="153" t="str">
        <x:v>2  PREPARAR LA NÓMINA
Introduzca las horas, revise los ingresos y deducciones calculados y defina el estado de aprobación y pago.</x:v>
      </x:c>
      <x:c r="J25" s="153" t="str">
        <x:v>2  PREPARAR LA NÓMINA
Introduzca las horas, revise los ingresos y deducciones calculados y defina el estado de aprobación y pago.</x:v>
      </x:c>
      <x:c r="K25" s="153" t="str">
        <x:v>2  PREPARAR LA NÓMINA
Introduzca las horas, revise los ingresos y deducciones calculados y defina el estado de aprobación y pago.</x:v>
      </x:c>
      <x:c r="L25" s="153" t="str">
        <x:v>2  PREPARAR LA NÓMINA
Introduzca las horas, revise los ingresos y deducciones calculados y defina el estado de aprobación y pago.</x:v>
      </x:c>
      <x:c r="M25" s="153" t="str">
        <x:v>2  PREPARAR LA NÓMINA
Introduzca las horas, revise los ingresos y deducciones calculados y defina el estado de aprobación y pago.</x:v>
      </x:c>
      <x:c r="N25" s="161" t="str">
        <x:v>3  RESOLVER EXCEPCIONES
Resuelva aprobaciones en borrador, pagos no programados y ajustes no aprobados antes de liberar la nómina.</x:v>
      </x:c>
      <x:c r="O25" s="161" t="str">
        <x:v>3  RESOLVER EXCEPCIONES
Resuelva aprobaciones en borrador, pagos no programados y ajustes no aprobados antes de liberar la nómina.</x:v>
      </x:c>
      <x:c r="P25" s="161" t="str">
        <x:v>3  RESOLVER EXCEPCIONES
Resuelva aprobaciones en borrador, pagos no programados y ajustes no aprobados antes de liberar la nómina.</x:v>
      </x:c>
      <x:c r="Q25" s="161" t="str">
        <x:v>3  RESOLVER EXCEPCIONES
Resuelva aprobaciones en borrador, pagos no programados y ajustes no aprobados antes de liberar la nómina.</x:v>
      </x:c>
      <x:c r="R25" s="161" t="str">
        <x:v>3  RESOLVER EXCEPCIONES
Resuelva aprobaciones en borrador, pagos no programados y ajustes no aprobados antes de liberar la nómina.</x:v>
      </x:c>
      <x:c r="S25" s="161" t="str">
        <x:v>3  RESOLVER EXCEPCIONES
Resuelva aprobaciones en borrador, pagos no programados y ajustes no aprobados antes de liberar la nómina.</x:v>
      </x:c>
      <x:c r="T25" s="161" t="str">
        <x:v>3  RESOLVER EXCEPCIONES
Resuelva aprobaciones en borrador, pagos no programados y ajustes no aprobados antes de liberar la nómina.</x:v>
      </x:c>
    </x:row>
    <x:row r="26">
      <x:c r="A26" s="176"/>
      <x:c r="B26" s="176"/>
      <x:c r="C26" s="176"/>
      <x:c r="D26" s="176"/>
      <x:c r="E26" s="176"/>
      <x:c r="F26" s="176"/>
      <x:c r="G26" s="176"/>
      <x:c r="H26" s="176"/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76"/>
      <x:c r="B27" s="176"/>
      <x:c r="C27" s="176"/>
      <x:c r="D27" s="176"/>
      <x:c r="E27" s="176"/>
      <x:c r="F27" s="176"/>
      <x:c r="G27" s="176"/>
      <x:c r="H27" s="176"/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 ht="24" customHeight="1">
      <x:c r="A28" s="39" t="str">
        <x:v>RESUMEN DE NÓMINA</x:v>
      </x:c>
      <x:c r="B28" s="39" t="str">
        <x:v>RESUMEN DE NÓMINA</x:v>
      </x:c>
      <x:c r="C28" s="39" t="str">
        <x:v>RESUMEN DE NÓMINA</x:v>
      </x:c>
      <x:c r="D28" s="39" t="str">
        <x:v>RESUMEN DE NÓMINA</x:v>
      </x:c>
      <x:c r="E28" s="39" t="str">
        <x:v>RESUMEN DE NÓMINA</x:v>
      </x:c>
      <x:c r="F28" s="39" t="str">
        <x:v>RESUMEN DE NÓMINA</x:v>
      </x:c>
      <x:c r="G28" s="39" t="str">
        <x:v>RESUMEN DE NÓMINA</x:v>
      </x:c>
      <x:c r="H28" s="39" t="str">
        <x:v>RESUMEN DE NÓMINA</x:v>
      </x:c>
      <x:c r="I28" s="39" t="str">
        <x:v>RESUMEN DE NÓMINA</x:v>
      </x:c>
      <x:c r="J28" s="39" t="str">
        <x:v>RESUMEN DE NÓMINA</x:v>
      </x:c>
      <x:c r="K28" s="39" t="str">
        <x:v>RESUMEN DE NÓMINA</x:v>
      </x:c>
      <x:c r="L28" s="39" t="str">
        <x:v>RESUMEN DE NÓMINA</x:v>
      </x:c>
      <x:c r="M28" s="39" t="str">
        <x:v>RESUMEN DE NÓMINA</x:v>
      </x:c>
      <x:c r="N28" s="39" t="str">
        <x:v>RESUMEN DE NÓMINA</x:v>
      </x:c>
      <x:c r="O28" s="39" t="str">
        <x:v>RESUMEN DE NÓMINA</x:v>
      </x:c>
      <x:c r="P28" s="39" t="str">
        <x:v>RESUMEN DE NÓMINA</x:v>
      </x:c>
      <x:c r="Q28" s="39" t="str">
        <x:v>RESUMEN DE NÓMINA</x:v>
      </x:c>
      <x:c r="R28" s="39" t="str">
        <x:v>RESUMEN DE NÓMINA</x:v>
      </x:c>
      <x:c r="S28" s="39" t="str">
        <x:v>RESUMEN DE NÓMINA</x:v>
      </x:c>
      <x:c r="T28" s="39" t="str">
        <x:v>RESUMEN DE NÓMINA</x:v>
      </x:c>
    </x:row>
    <x:row r="29">
      <x:c r="A29" s="176"/>
      <x:c r="B29" s="176"/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7" t="str">
        <x:v>Empleado</x:v>
      </x:c>
      <x:c r="B30" s="177" t="str">
        <x:v>Pago bruto</x:v>
      </x:c>
      <x:c r="C30" s="177" t="str">
        <x:v>Pago neto</x:v>
      </x:c>
      <x:c r="D30" s="177" t="str">
        <x:v>Aprobación</x:v>
      </x:c>
      <x:c r="E30" s="177" t="str">
        <x:v>Pago</x:v>
      </x:c>
      <x:c r="F30" s="177" t="str">
        <x:v>Excepción</x:v>
      </x:c>
      <x:c r="G30" s="176"/>
      <x:c r="H30" s="167" t="str">
        <x:v>INICIO RÁPIDO
1  Configure AJUSTES   →   2  Mantenga EMPLEADOS   →   3  Registre AJUSTES   →   4  Prepare NÓMINA   →   5  Resuelva EXCEPCIONES   →   6  Revise PANEL</x:v>
      </x:c>
      <x:c r="I30" s="167" t="str">
        <x:v>INICIO RÁPIDO
1  Configure AJUSTES   →   2  Mantenga EMPLEADOS   →   3  Registre AJUSTES   →   4  Prepare NÓMINA   →   5  Resuelva EXCEPCIONES   →   6  Revise PANEL</x:v>
      </x:c>
      <x:c r="J30" s="167" t="str">
        <x:v>INICIO RÁPIDO
1  Configure AJUSTES   →   2  Mantenga EMPLEADOS   →   3  Registre AJUSTES   →   4  Prepare NÓMINA   →   5  Resuelva EXCEPCIONES   →   6  Revise PANEL</x:v>
      </x:c>
      <x:c r="K30" s="167" t="str">
        <x:v>INICIO RÁPIDO
1  Configure AJUSTES   →   2  Mantenga EMPLEADOS   →   3  Registre AJUSTES   →   4  Prepare NÓMINA   →   5  Resuelva EXCEPCIONES   →   6  Revise PANEL</x:v>
      </x:c>
      <x:c r="L30" s="167" t="str">
        <x:v>INICIO RÁPIDO
1  Configure AJUSTES   →   2  Mantenga EMPLEADOS   →   3  Registre AJUSTES   →   4  Prepare NÓMINA   →   5  Resuelva EXCEPCIONES   →   6  Revise PANEL</x:v>
      </x:c>
      <x:c r="M30" s="167" t="str">
        <x:v>INICIO RÁPIDO
1  Configure AJUSTES   →   2  Mantenga EMPLEADOS   →   3  Registre AJUSTES   →   4  Prepare NÓMINA   →   5  Resuelva EXCEPCIONES   →   6  Revise PANEL</x:v>
      </x:c>
      <x:c r="N30" s="167" t="str">
        <x:v>INICIO RÁPIDO
1  Configure AJUSTES   →   2  Mantenga EMPLEADOS   →   3  Registre AJUSTES   →   4  Prepare NÓMINA   →   5  Resuelva EXCEPCIONES   →   6  Revise PANEL</x:v>
      </x:c>
      <x:c r="O30" s="167" t="str">
        <x:v>INICIO RÁPIDO
1  Configure AJUSTES   →   2  Mantenga EMPLEADOS   →   3  Registre AJUSTES   →   4  Prepare NÓMINA   →   5  Resuelva EXCEPCIONES   →   6  Revise PANEL</x:v>
      </x:c>
      <x:c r="P30" s="167" t="str">
        <x:v>INICIO RÁPIDO
1  Configure AJUSTES   →   2  Mantenga EMPLEADOS   →   3  Registre AJUSTES   →   4  Prepare NÓMINA   →   5  Resuelva EXCEPCIONES   →   6  Revise PANEL</x:v>
      </x:c>
      <x:c r="Q30" s="167" t="str">
        <x:v>INICIO RÁPIDO
1  Configure AJUSTES   →   2  Mantenga EMPLEADOS   →   3  Registre AJUSTES   →   4  Prepare NÓMINA   →   5  Resuelva EXCEPCIONES   →   6  Revise PANEL</x:v>
      </x:c>
      <x:c r="R30" s="167" t="str">
        <x:v>INICIO RÁPIDO
1  Configure AJUSTES   →   2  Mantenga EMPLEADOS   →   3  Registre AJUSTES   →   4  Prepare NÓMINA   →   5  Resuelva EXCEPCIONES   →   6  Revise PANEL</x:v>
      </x:c>
      <x:c r="S30" s="167" t="str">
        <x:v>INICIO RÁPIDO
1  Configure AJUSTES   →   2  Mantenga EMPLEADOS   →   3  Registre AJUSTES   →   4  Prepare NÓMINA   →   5  Resuelva EXCEPCIONES   →   6  Revise PANEL</x:v>
      </x:c>
      <x:c r="T30" s="167" t="str">
        <x:v>INICIO RÁPIDO
1  Configure AJUSTES   →   2  Mantenga EMPLEADOS   →   3  Registre AJUSTES   →   4  Prepare NÓMINA   →   5  Resuelva EXCEPCIONES   →   6  Revise PANEL</x:v>
      </x:c>
    </x:row>
    <x:row r="31">
      <x:c r="A31" s="178" t="str">
        <x:f>'NÓMINA'!$B$19</x:f>
        <x:v>Mina Foster</x:v>
      </x:c>
      <x:c r="B31" s="179" t="n">
        <x:f>'NÓMINA'!$L$19</x:f>
        <x:v>5168.081116944557</x:v>
      </x:c>
      <x:c r="C31" s="179" t="n">
        <x:f>'NÓMINA'!$P$19</x:f>
        <x:v>4473.081116944557</x:v>
      </x:c>
      <x:c r="D31" s="178" t="str">
        <x:f>'NÓMINA'!$Q$19</x:f>
        <x:v>Listo</x:v>
      </x:c>
      <x:c r="E31" s="178" t="str">
        <x:f>'NÓMINA'!$R$19</x:f>
        <x:v>Programado</x:v>
      </x:c>
      <x:c r="F31" s="178" t="str">
        <x:f>'NÓMINA'!$S$19</x:f>
        <x:v>LIMPIO</x:v>
      </x:c>
      <x:c r="G31" s="176"/>
      <x:c r="H31" s="167" t="str">
        <x:v>INICIO RÁPIDO
1  Configure AJUSTES   →   2  Mantenga EMPLEADOS   →   3  Registre AJUSTES   →   4  Prepare NÓMINA   →   5  Resuelva EXCEPCIONES   →   6  Revise PANEL</x:v>
      </x:c>
      <x:c r="I31" s="167" t="str">
        <x:v>INICIO RÁPIDO
1  Configure AJUSTES   →   2  Mantenga EMPLEADOS   →   3  Registre AJUSTES   →   4  Prepare NÓMINA   →   5  Resuelva EXCEPCIONES   →   6  Revise PANEL</x:v>
      </x:c>
      <x:c r="J31" s="167" t="str">
        <x:v>INICIO RÁPIDO
1  Configure AJUSTES   →   2  Mantenga EMPLEADOS   →   3  Registre AJUSTES   →   4  Prepare NÓMINA   →   5  Resuelva EXCEPCIONES   →   6  Revise PANEL</x:v>
      </x:c>
      <x:c r="K31" s="167" t="str">
        <x:v>INICIO RÁPIDO
1  Configure AJUSTES   →   2  Mantenga EMPLEADOS   →   3  Registre AJUSTES   →   4  Prepare NÓMINA   →   5  Resuelva EXCEPCIONES   →   6  Revise PANEL</x:v>
      </x:c>
      <x:c r="L31" s="167" t="str">
        <x:v>INICIO RÁPIDO
1  Configure AJUSTES   →   2  Mantenga EMPLEADOS   →   3  Registre AJUSTES   →   4  Prepare NÓMINA   →   5  Resuelva EXCEPCIONES   →   6  Revise PANEL</x:v>
      </x:c>
      <x:c r="M31" s="167" t="str">
        <x:v>INICIO RÁPIDO
1  Configure AJUSTES   →   2  Mantenga EMPLEADOS   →   3  Registre AJUSTES   →   4  Prepare NÓMINA   →   5  Resuelva EXCEPCIONES   →   6  Revise PANEL</x:v>
      </x:c>
      <x:c r="N31" s="167" t="str">
        <x:v>INICIO RÁPIDO
1  Configure AJUSTES   →   2  Mantenga EMPLEADOS   →   3  Registre AJUSTES   →   4  Prepare NÓMINA   →   5  Resuelva EXCEPCIONES   →   6  Revise PANEL</x:v>
      </x:c>
      <x:c r="O31" s="167" t="str">
        <x:v>INICIO RÁPIDO
1  Configure AJUSTES   →   2  Mantenga EMPLEADOS   →   3  Registre AJUSTES   →   4  Prepare NÓMINA   →   5  Resuelva EXCEPCIONES   →   6  Revise PANEL</x:v>
      </x:c>
      <x:c r="P31" s="167" t="str">
        <x:v>INICIO RÁPIDO
1  Configure AJUSTES   →   2  Mantenga EMPLEADOS   →   3  Registre AJUSTES   →   4  Prepare NÓMINA   →   5  Resuelva EXCEPCIONES   →   6  Revise PANEL</x:v>
      </x:c>
      <x:c r="Q31" s="167" t="str">
        <x:v>INICIO RÁPIDO
1  Configure AJUSTES   →   2  Mantenga EMPLEADOS   →   3  Registre AJUSTES   →   4  Prepare NÓMINA   →   5  Resuelva EXCEPCIONES   →   6  Revise PANEL</x:v>
      </x:c>
      <x:c r="R31" s="167" t="str">
        <x:v>INICIO RÁPIDO
1  Configure AJUSTES   →   2  Mantenga EMPLEADOS   →   3  Registre AJUSTES   →   4  Prepare NÓMINA   →   5  Resuelva EXCEPCIONES   →   6  Revise PANEL</x:v>
      </x:c>
      <x:c r="S31" s="167" t="str">
        <x:v>INICIO RÁPIDO
1  Configure AJUSTES   →   2  Mantenga EMPLEADOS   →   3  Registre AJUSTES   →   4  Prepare NÓMINA   →   5  Resuelva EXCEPCIONES   →   6  Revise PANEL</x:v>
      </x:c>
      <x:c r="T31" s="167" t="str">
        <x:v>INICIO RÁPIDO
1  Configure AJUSTES   →   2  Mantenga EMPLEADOS   →   3  Registre AJUSTES   →   4  Prepare NÓMINA   →   5  Resuelva EXCEPCIONES   →   6  Revise PANEL</x:v>
      </x:c>
    </x:row>
    <x:row r="32">
      <x:c r="A32" s="178" t="str">
        <x:f>'NÓMINA'!$B$20</x:f>
        <x:v>Sara Malik</x:v>
      </x:c>
      <x:c r="B32" s="179" t="n">
        <x:f>'NÓMINA'!$L$20</x:f>
        <x:v>4931.5409911729075</x:v>
      </x:c>
      <x:c r="C32" s="179" t="n">
        <x:f>'NÓMINA'!$P$20</x:f>
        <x:v>4296.5409911729075</x:v>
      </x:c>
      <x:c r="D32" s="178" t="str">
        <x:f>'NÓMINA'!$Q$20</x:f>
        <x:v>Listo</x:v>
      </x:c>
      <x:c r="E32" s="178" t="str">
        <x:f>'NÓMINA'!$R$20</x:f>
        <x:v>Programado</x:v>
      </x:c>
      <x:c r="F32" s="178" t="str">
        <x:f>'NÓMINA'!$S$20</x:f>
        <x:v>LIMPIO</x:v>
      </x:c>
      <x:c r="G32" s="176"/>
      <x:c r="H32" s="167" t="str">
        <x:v>INICIO RÁPIDO
1  Configure AJUSTES   →   2  Mantenga EMPLEADOS   →   3  Registre AJUSTES   →   4  Prepare NÓMINA   →   5  Resuelva EXCEPCIONES   →   6  Revise PANEL</x:v>
      </x:c>
      <x:c r="I32" s="167" t="str">
        <x:v>INICIO RÁPIDO
1  Configure AJUSTES   →   2  Mantenga EMPLEADOS   →   3  Registre AJUSTES   →   4  Prepare NÓMINA   →   5  Resuelva EXCEPCIONES   →   6  Revise PANEL</x:v>
      </x:c>
      <x:c r="J32" s="167" t="str">
        <x:v>INICIO RÁPIDO
1  Configure AJUSTES   →   2  Mantenga EMPLEADOS   →   3  Registre AJUSTES   →   4  Prepare NÓMINA   →   5  Resuelva EXCEPCIONES   →   6  Revise PANEL</x:v>
      </x:c>
      <x:c r="K32" s="167" t="str">
        <x:v>INICIO RÁPIDO
1  Configure AJUSTES   →   2  Mantenga EMPLEADOS   →   3  Registre AJUSTES   →   4  Prepare NÓMINA   →   5  Resuelva EXCEPCIONES   →   6  Revise PANEL</x:v>
      </x:c>
      <x:c r="L32" s="167" t="str">
        <x:v>INICIO RÁPIDO
1  Configure AJUSTES   →   2  Mantenga EMPLEADOS   →   3  Registre AJUSTES   →   4  Prepare NÓMINA   →   5  Resuelva EXCEPCIONES   →   6  Revise PANEL</x:v>
      </x:c>
      <x:c r="M32" s="167" t="str">
        <x:v>INICIO RÁPIDO
1  Configure AJUSTES   →   2  Mantenga EMPLEADOS   →   3  Registre AJUSTES   →   4  Prepare NÓMINA   →   5  Resuelva EXCEPCIONES   →   6  Revise PANEL</x:v>
      </x:c>
      <x:c r="N32" s="167" t="str">
        <x:v>INICIO RÁPIDO
1  Configure AJUSTES   →   2  Mantenga EMPLEADOS   →   3  Registre AJUSTES   →   4  Prepare NÓMINA   →   5  Resuelva EXCEPCIONES   →   6  Revise PANEL</x:v>
      </x:c>
      <x:c r="O32" s="167" t="str">
        <x:v>INICIO RÁPIDO
1  Configure AJUSTES   →   2  Mantenga EMPLEADOS   →   3  Registre AJUSTES   →   4  Prepare NÓMINA   →   5  Resuelva EXCEPCIONES   →   6  Revise PANEL</x:v>
      </x:c>
      <x:c r="P32" s="167" t="str">
        <x:v>INICIO RÁPIDO
1  Configure AJUSTES   →   2  Mantenga EMPLEADOS   →   3  Registre AJUSTES   →   4  Prepare NÓMINA   →   5  Resuelva EXCEPCIONES   →   6  Revise PANEL</x:v>
      </x:c>
      <x:c r="Q32" s="167" t="str">
        <x:v>INICIO RÁPIDO
1  Configure AJUSTES   →   2  Mantenga EMPLEADOS   →   3  Registre AJUSTES   →   4  Prepare NÓMINA   →   5  Resuelva EXCEPCIONES   →   6  Revise PANEL</x:v>
      </x:c>
      <x:c r="R32" s="167" t="str">
        <x:v>INICIO RÁPIDO
1  Configure AJUSTES   →   2  Mantenga EMPLEADOS   →   3  Registre AJUSTES   →   4  Prepare NÓMINA   →   5  Resuelva EXCEPCIONES   →   6  Revise PANEL</x:v>
      </x:c>
      <x:c r="S32" s="167" t="str">
        <x:v>INICIO RÁPIDO
1  Configure AJUSTES   →   2  Mantenga EMPLEADOS   →   3  Registre AJUSTES   →   4  Prepare NÓMINA   →   5  Resuelva EXCEPCIONES   →   6  Revise PANEL</x:v>
      </x:c>
      <x:c r="T32" s="167" t="str">
        <x:v>INICIO RÁPIDO
1  Configure AJUSTES   →   2  Mantenga EMPLEADOS   →   3  Registre AJUSTES   →   4  Prepare NÓMINA   →   5  Resuelva EXCEPCIONES   →   6  Revise PANEL</x:v>
      </x:c>
    </x:row>
    <x:row r="33">
      <x:c r="A33" s="178" t="str">
        <x:f>'NÓMINA'!$B$21</x:f>
        <x:v>Daniel Reed</x:v>
      </x:c>
      <x:c r="B33" s="179" t="n">
        <x:f>'NÓMINA'!$L$21</x:f>
        <x:v>3780</x:v>
      </x:c>
      <x:c r="C33" s="179" t="n">
        <x:f>'NÓMINA'!$P$21</x:f>
        <x:v>3270</x:v>
      </x:c>
      <x:c r="D33" s="178" t="str">
        <x:f>'NÓMINA'!$Q$21</x:f>
        <x:v>Listo</x:v>
      </x:c>
      <x:c r="E33" s="178" t="str">
        <x:f>'NÓMINA'!$R$21</x:f>
        <x:v>Programado</x:v>
      </x:c>
      <x:c r="F33" s="178" t="str">
        <x:f>'NÓMINA'!$S$21</x:f>
        <x:v>LIMPIO</x:v>
      </x:c>
      <x:c r="G33" s="176"/>
      <x:c r="H33" s="167" t="str">
        <x:v>INICIO RÁPIDO
1  Configure AJUSTES   →   2  Mantenga EMPLEADOS   →   3  Registre AJUSTES   →   4  Prepare NÓMINA   →   5  Resuelva EXCEPCIONES   →   6  Revise PANEL</x:v>
      </x:c>
      <x:c r="I33" s="167" t="str">
        <x:v>INICIO RÁPIDO
1  Configure AJUSTES   →   2  Mantenga EMPLEADOS   →   3  Registre AJUSTES   →   4  Prepare NÓMINA   →   5  Resuelva EXCEPCIONES   →   6  Revise PANEL</x:v>
      </x:c>
      <x:c r="J33" s="167" t="str">
        <x:v>INICIO RÁPIDO
1  Configure AJUSTES   →   2  Mantenga EMPLEADOS   →   3  Registre AJUSTES   →   4  Prepare NÓMINA   →   5  Resuelva EXCEPCIONES   →   6  Revise PANEL</x:v>
      </x:c>
      <x:c r="K33" s="167" t="str">
        <x:v>INICIO RÁPIDO
1  Configure AJUSTES   →   2  Mantenga EMPLEADOS   →   3  Registre AJUSTES   →   4  Prepare NÓMINA   →   5  Resuelva EXCEPCIONES   →   6  Revise PANEL</x:v>
      </x:c>
      <x:c r="L33" s="167" t="str">
        <x:v>INICIO RÁPIDO
1  Configure AJUSTES   →   2  Mantenga EMPLEADOS   →   3  Registre AJUSTES   →   4  Prepare NÓMINA   →   5  Resuelva EXCEPCIONES   →   6  Revise PANEL</x:v>
      </x:c>
      <x:c r="M33" s="167" t="str">
        <x:v>INICIO RÁPIDO
1  Configure AJUSTES   →   2  Mantenga EMPLEADOS   →   3  Registre AJUSTES   →   4  Prepare NÓMINA   →   5  Resuelva EXCEPCIONES   →   6  Revise PANEL</x:v>
      </x:c>
      <x:c r="N33" s="167" t="str">
        <x:v>INICIO RÁPIDO
1  Configure AJUSTES   →   2  Mantenga EMPLEADOS   →   3  Registre AJUSTES   →   4  Prepare NÓMINA   →   5  Resuelva EXCEPCIONES   →   6  Revise PANEL</x:v>
      </x:c>
      <x:c r="O33" s="167" t="str">
        <x:v>INICIO RÁPIDO
1  Configure AJUSTES   →   2  Mantenga EMPLEADOS   →   3  Registre AJUSTES   →   4  Prepare NÓMINA   →   5  Resuelva EXCEPCIONES   →   6  Revise PANEL</x:v>
      </x:c>
      <x:c r="P33" s="167" t="str">
        <x:v>INICIO RÁPIDO
1  Configure AJUSTES   →   2  Mantenga EMPLEADOS   →   3  Registre AJUSTES   →   4  Prepare NÓMINA   →   5  Resuelva EXCEPCIONES   →   6  Revise PANEL</x:v>
      </x:c>
      <x:c r="Q33" s="167" t="str">
        <x:v>INICIO RÁPIDO
1  Configure AJUSTES   →   2  Mantenga EMPLEADOS   →   3  Registre AJUSTES   →   4  Prepare NÓMINA   →   5  Resuelva EXCEPCIONES   →   6  Revise PANEL</x:v>
      </x:c>
      <x:c r="R33" s="167" t="str">
        <x:v>INICIO RÁPIDO
1  Configure AJUSTES   →   2  Mantenga EMPLEADOS   →   3  Registre AJUSTES   →   4  Prepare NÓMINA   →   5  Resuelva EXCEPCIONES   →   6  Revise PANEL</x:v>
      </x:c>
      <x:c r="S33" s="167" t="str">
        <x:v>INICIO RÁPIDO
1  Configure AJUSTES   →   2  Mantenga EMPLEADOS   →   3  Registre AJUSTES   →   4  Prepare NÓMINA   →   5  Resuelva EXCEPCIONES   →   6  Revise PANEL</x:v>
      </x:c>
      <x:c r="T33" s="167" t="str">
        <x:v>INICIO RÁPIDO
1  Configure AJUSTES   →   2  Mantenga EMPLEADOS   →   3  Registre AJUSTES   →   4  Prepare NÓMINA   →   5  Resuelva EXCEPCIONES   →   6  Revise PANEL</x:v>
      </x:c>
    </x:row>
    <x:row r="34">
      <x:c r="A34" s="178" t="str">
        <x:f>'NÓMINA'!$B$22</x:f>
        <x:v>Noor Hassan</x:v>
      </x:c>
      <x:c r="B34" s="179" t="n">
        <x:f>'NÓMINA'!$L$22</x:f>
        <x:v>4803.851612531011</x:v>
      </x:c>
      <x:c r="C34" s="179" t="n">
        <x:f>'NÓMINA'!$P$22</x:f>
        <x:v>4133.851612531011</x:v>
      </x:c>
      <x:c r="D34" s="178" t="str">
        <x:f>'NÓMINA'!$Q$22</x:f>
        <x:v>Listo</x:v>
      </x:c>
      <x:c r="E34" s="178" t="str">
        <x:f>'NÓMINA'!$R$22</x:f>
        <x:v>Programado</x:v>
      </x:c>
      <x:c r="F34" s="178" t="str">
        <x:f>'NÓMINA'!$S$22</x:f>
        <x:v>LIMPIO</x:v>
      </x:c>
      <x:c r="G34" s="176"/>
      <x:c r="H34" s="167" t="str">
        <x:v>INICIO RÁPIDO
1  Configure AJUSTES   →   2  Mantenga EMPLEADOS   →   3  Registre AJUSTES   →   4  Prepare NÓMINA   →   5  Resuelva EXCEPCIONES   →   6  Revise PANEL</x:v>
      </x:c>
      <x:c r="I34" s="167" t="str">
        <x:v>INICIO RÁPIDO
1  Configure AJUSTES   →   2  Mantenga EMPLEADOS   →   3  Registre AJUSTES   →   4  Prepare NÓMINA   →   5  Resuelva EXCEPCIONES   →   6  Revise PANEL</x:v>
      </x:c>
      <x:c r="J34" s="167" t="str">
        <x:v>INICIO RÁPIDO
1  Configure AJUSTES   →   2  Mantenga EMPLEADOS   →   3  Registre AJUSTES   →   4  Prepare NÓMINA   →   5  Resuelva EXCEPCIONES   →   6  Revise PANEL</x:v>
      </x:c>
      <x:c r="K34" s="167" t="str">
        <x:v>INICIO RÁPIDO
1  Configure AJUSTES   →   2  Mantenga EMPLEADOS   →   3  Registre AJUSTES   →   4  Prepare NÓMINA   →   5  Resuelva EXCEPCIONES   →   6  Revise PANEL</x:v>
      </x:c>
      <x:c r="L34" s="167" t="str">
        <x:v>INICIO RÁPIDO
1  Configure AJUSTES   →   2  Mantenga EMPLEADOS   →   3  Registre AJUSTES   →   4  Prepare NÓMINA   →   5  Resuelva EXCEPCIONES   →   6  Revise PANEL</x:v>
      </x:c>
      <x:c r="M34" s="167" t="str">
        <x:v>INICIO RÁPIDO
1  Configure AJUSTES   →   2  Mantenga EMPLEADOS   →   3  Registre AJUSTES   →   4  Prepare NÓMINA   →   5  Resuelva EXCEPCIONES   →   6  Revise PANEL</x:v>
      </x:c>
      <x:c r="N34" s="167" t="str">
        <x:v>INICIO RÁPIDO
1  Configure AJUSTES   →   2  Mantenga EMPLEADOS   →   3  Registre AJUSTES   →   4  Prepare NÓMINA   →   5  Resuelva EXCEPCIONES   →   6  Revise PANEL</x:v>
      </x:c>
      <x:c r="O34" s="167" t="str">
        <x:v>INICIO RÁPIDO
1  Configure AJUSTES   →   2  Mantenga EMPLEADOS   →   3  Registre AJUSTES   →   4  Prepare NÓMINA   →   5  Resuelva EXCEPCIONES   →   6  Revise PANEL</x:v>
      </x:c>
      <x:c r="P34" s="167" t="str">
        <x:v>INICIO RÁPIDO
1  Configure AJUSTES   →   2  Mantenga EMPLEADOS   →   3  Registre AJUSTES   →   4  Prepare NÓMINA   →   5  Resuelva EXCEPCIONES   →   6  Revise PANEL</x:v>
      </x:c>
      <x:c r="Q34" s="167" t="str">
        <x:v>INICIO RÁPIDO
1  Configure AJUSTES   →   2  Mantenga EMPLEADOS   →   3  Registre AJUSTES   →   4  Prepare NÓMINA   →   5  Resuelva EXCEPCIONES   →   6  Revise PANEL</x:v>
      </x:c>
      <x:c r="R34" s="167" t="str">
        <x:v>INICIO RÁPIDO
1  Configure AJUSTES   →   2  Mantenga EMPLEADOS   →   3  Registre AJUSTES   →   4  Prepare NÓMINA   →   5  Resuelva EXCEPCIONES   →   6  Revise PANEL</x:v>
      </x:c>
      <x:c r="S34" s="167" t="str">
        <x:v>INICIO RÁPIDO
1  Configure AJUSTES   →   2  Mantenga EMPLEADOS   →   3  Registre AJUSTES   →   4  Prepare NÓMINA   →   5  Resuelva EXCEPCIONES   →   6  Revise PANEL</x:v>
      </x:c>
      <x:c r="T34" s="167" t="str">
        <x:v>INICIO RÁPIDO
1  Configure AJUSTES   →   2  Mantenga EMPLEADOS   →   3  Registre AJUSTES   →   4  Prepare NÓMINA   →   5  Resuelva EXCEPCIONES   →   6  Revise PANEL</x:v>
      </x:c>
    </x:row>
    <x:row r="35">
      <x:c r="A35" s="178" t="str">
        <x:f>'NÓMINA'!$B$23</x:f>
        <x:v>James Cole</x:v>
      </x:c>
      <x:c r="B35" s="179" t="n">
        <x:f>'NÓMINA'!$L$23</x:f>
        <x:v>4255</x:v>
      </x:c>
      <x:c r="C35" s="179" t="n">
        <x:f>'NÓMINA'!$P$23</x:f>
        <x:v>3775</x:v>
      </x:c>
      <x:c r="D35" s="178" t="str">
        <x:f>'NÓMINA'!$Q$23</x:f>
        <x:v>Listo</x:v>
      </x:c>
      <x:c r="E35" s="178" t="str">
        <x:f>'NÓMINA'!$R$23</x:f>
        <x:v>Programado</x:v>
      </x:c>
      <x:c r="F35" s="178" t="str">
        <x:f>'NÓMINA'!$S$23</x:f>
        <x:v>LIMPIO</x:v>
      </x:c>
      <x:c r="G35" s="176"/>
      <x:c r="H35" s="167" t="str">
        <x:v>INICIO RÁPIDO
1  Configure AJUSTES   →   2  Mantenga EMPLEADOS   →   3  Registre AJUSTES   →   4  Prepare NÓMINA   →   5  Resuelva EXCEPCIONES   →   6  Revise PANEL</x:v>
      </x:c>
      <x:c r="I35" s="167" t="str">
        <x:v>INICIO RÁPIDO
1  Configure AJUSTES   →   2  Mantenga EMPLEADOS   →   3  Registre AJUSTES   →   4  Prepare NÓMINA   →   5  Resuelva EXCEPCIONES   →   6  Revise PANEL</x:v>
      </x:c>
      <x:c r="J35" s="167" t="str">
        <x:v>INICIO RÁPIDO
1  Configure AJUSTES   →   2  Mantenga EMPLEADOS   →   3  Registre AJUSTES   →   4  Prepare NÓMINA   →   5  Resuelva EXCEPCIONES   →   6  Revise PANEL</x:v>
      </x:c>
      <x:c r="K35" s="167" t="str">
        <x:v>INICIO RÁPIDO
1  Configure AJUSTES   →   2  Mantenga EMPLEADOS   →   3  Registre AJUSTES   →   4  Prepare NÓMINA   →   5  Resuelva EXCEPCIONES   →   6  Revise PANEL</x:v>
      </x:c>
      <x:c r="L35" s="167" t="str">
        <x:v>INICIO RÁPIDO
1  Configure AJUSTES   →   2  Mantenga EMPLEADOS   →   3  Registre AJUSTES   →   4  Prepare NÓMINA   →   5  Resuelva EXCEPCIONES   →   6  Revise PANEL</x:v>
      </x:c>
      <x:c r="M35" s="167" t="str">
        <x:v>INICIO RÁPIDO
1  Configure AJUSTES   →   2  Mantenga EMPLEADOS   →   3  Registre AJUSTES   →   4  Prepare NÓMINA   →   5  Resuelva EXCEPCIONES   →   6  Revise PANEL</x:v>
      </x:c>
      <x:c r="N35" s="167" t="str">
        <x:v>INICIO RÁPIDO
1  Configure AJUSTES   →   2  Mantenga EMPLEADOS   →   3  Registre AJUSTES   →   4  Prepare NÓMINA   →   5  Resuelva EXCEPCIONES   →   6  Revise PANEL</x:v>
      </x:c>
      <x:c r="O35" s="167" t="str">
        <x:v>INICIO RÁPIDO
1  Configure AJUSTES   →   2  Mantenga EMPLEADOS   →   3  Registre AJUSTES   →   4  Prepare NÓMINA   →   5  Resuelva EXCEPCIONES   →   6  Revise PANEL</x:v>
      </x:c>
      <x:c r="P35" s="167" t="str">
        <x:v>INICIO RÁPIDO
1  Configure AJUSTES   →   2  Mantenga EMPLEADOS   →   3  Registre AJUSTES   →   4  Prepare NÓMINA   →   5  Resuelva EXCEPCIONES   →   6  Revise PANEL</x:v>
      </x:c>
      <x:c r="Q35" s="167" t="str">
        <x:v>INICIO RÁPIDO
1  Configure AJUSTES   →   2  Mantenga EMPLEADOS   →   3  Registre AJUSTES   →   4  Prepare NÓMINA   →   5  Resuelva EXCEPCIONES   →   6  Revise PANEL</x:v>
      </x:c>
      <x:c r="R35" s="167" t="str">
        <x:v>INICIO RÁPIDO
1  Configure AJUSTES   →   2  Mantenga EMPLEADOS   →   3  Registre AJUSTES   →   4  Prepare NÓMINA   →   5  Resuelva EXCEPCIONES   →   6  Revise PANEL</x:v>
      </x:c>
      <x:c r="S35" s="167" t="str">
        <x:v>INICIO RÁPIDO
1  Configure AJUSTES   →   2  Mantenga EMPLEADOS   →   3  Registre AJUSTES   →   4  Prepare NÓMINA   →   5  Resuelva EXCEPCIONES   →   6  Revise PANEL</x:v>
      </x:c>
      <x:c r="T35" s="167" t="str">
        <x:v>INICIO RÁPIDO
1  Configure AJUSTES   →   2  Mantenga EMPLEADOS   →   3  Registre AJUSTES   →   4  Prepare NÓMINA   →   5  Resuelva EXCEPCIONES   →   6  Revise PANEL</x:v>
      </x:c>
    </x:row>
    <x:row r="36">
      <x:c r="A36" s="176"/>
      <x:c r="B36" s="176"/>
      <x:c r="C36" s="176"/>
      <x:c r="D36" s="176"/>
      <x:c r="E36" s="176"/>
      <x:c r="F36" s="176"/>
      <x:c r="G36" s="176"/>
      <x:c r="H36" s="176"/>
      <x:c r="I36" s="176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74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B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C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D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E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F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G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H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I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J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K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L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M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N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O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P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Q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R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S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T38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</x:row>
    <x:row r="39">
      <x:c r="A39" s="174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B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C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D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E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F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G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H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I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J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K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L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M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N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O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P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Q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R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S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T39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</x:row>
    <x:row r="40">
      <x:c r="A40" s="174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B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C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D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E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F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G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H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I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J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K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L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M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N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O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P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Q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R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S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T40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</x:row>
    <x:row r="41">
      <x:c r="A41" s="174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B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C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D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E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F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G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H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I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J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K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L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M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N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O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P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Q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R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S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  <x:c r="T41" s="175" t="str">
        <x:v>Importante: este libro facilita la preparación y revisión de nóminas. No calcula impuestos de nómina, cotizaciones legales, beneficios ni derechos laborales específicos de una jurisdicción. Introduzca los importes legales aprobados por su propio proceso de nómina.</x:v>
      </x:c>
    </x:row>
    <x:row r="42">
      <x:c r="A42" s="176"/>
      <x:c r="B42" s="176"/>
      <x:c r="C42" s="176"/>
      <x:c r="D42" s="176"/>
      <x:c r="E42" s="176"/>
      <x:c r="F42" s="176"/>
      <x:c r="G42" s="176"/>
      <x:c r="H42" s="176"/>
      <x:c r="I42" s="176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76"/>
      <x:c r="B43" s="176"/>
      <x:c r="C43" s="176"/>
      <x:c r="D43" s="176"/>
      <x:c r="E43" s="176"/>
      <x:c r="F43" s="176"/>
      <x:c r="G43" s="176"/>
      <x:c r="H43" s="176"/>
      <x:c r="I43" s="176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76"/>
      <x:c r="B44" s="176"/>
      <x:c r="C44" s="176"/>
      <x:c r="D44" s="176"/>
      <x:c r="E44" s="176"/>
      <x:c r="F44" s="176"/>
      <x:c r="G44" s="176"/>
      <x:c r="H44" s="176"/>
      <x:c r="I44" s="176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Q12:T12"/>
    <x:mergeCell ref="Q13:T15"/>
    <x:mergeCell ref="A18:T18"/>
    <x:mergeCell ref="A20:F25"/>
    <x:mergeCell ref="G20:M25"/>
    <x:mergeCell ref="N20:T25"/>
    <x:mergeCell ref="A28:T28"/>
    <x:mergeCell ref="H30:T35"/>
    <x:mergeCell ref="A38:T4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2" t="str">
        <x:v>⌂  Inicio</x:v>
      </x:c>
      <x:c r="B2" s="12" t="str">
        <x:v>⌂  Inicio</x:v>
      </x:c>
      <x:c r="C2" s="14" t="str">
        <x:v>⚙  Configuración</x:v>
      </x:c>
      <x:c r="D2" s="14" t="str">
        <x:v>⚙  Configuración</x:v>
      </x:c>
      <x:c r="E2" s="12" t="str">
        <x:v>●  Empleados</x:v>
      </x:c>
      <x:c r="F2" s="12" t="str">
        <x:v>●  Empleados</x:v>
      </x:c>
      <x:c r="G2" s="12" t="str">
        <x:v>●  Empleados</x:v>
      </x:c>
      <x:c r="H2" s="12" t="str">
        <x:v>▤  Nómina</x:v>
      </x:c>
      <x:c r="I2" s="12" t="str">
        <x:v>▤  Nómina</x:v>
      </x:c>
      <x:c r="J2" s="12" t="str">
        <x:v>▤  Nómina</x:v>
      </x:c>
      <x:c r="K2" s="12" t="str">
        <x:v>＋  Ajustes</x:v>
      </x:c>
      <x:c r="L2" s="12" t="str">
        <x:v>＋  Ajustes</x:v>
      </x:c>
      <x:c r="M2" s="12" t="str">
        <x:v>▣  Recibo de pago</x:v>
      </x:c>
      <x:c r="N2" s="12" t="str">
        <x:v>▣  Recibo de pago</x:v>
      </x:c>
      <x:c r="O2" s="12" t="str">
        <x:v>▣  Recibo de pago</x:v>
      </x:c>
      <x:c r="P2" s="12" t="str">
        <x:v>▲  Excepciones</x:v>
      </x:c>
      <x:c r="Q2" s="12" t="str">
        <x:v>▲  Excepciones</x:v>
      </x:c>
      <x:c r="R2" s="12" t="str">
        <x:v>▥  Panel</x:v>
      </x:c>
      <x:c r="S2" s="12" t="str">
        <x:v>▥  Panel</x:v>
      </x:c>
      <x:c r="T2" s="12" t="str">
        <x:v>▥  Panel</x:v>
      </x:c>
    </x:row>
    <x:row r="3" ht="29" customHeight="1">
      <x:c r="A3" s="12" t="str">
        <x:v>⌂  Inicio</x:v>
      </x:c>
      <x:c r="B3" s="12" t="str">
        <x:v>⌂  Inicio</x:v>
      </x:c>
      <x:c r="C3" s="15" t="str">
        <x:v>⚙  Configuración</x:v>
      </x:c>
      <x:c r="D3" s="15" t="str">
        <x:v>⚙  Configuración</x:v>
      </x:c>
      <x:c r="E3" s="12" t="str">
        <x:v>●  Empleados</x:v>
      </x:c>
      <x:c r="F3" s="12" t="str">
        <x:v>●  Empleados</x:v>
      </x:c>
      <x:c r="G3" s="12" t="str">
        <x:v>●  Empleados</x:v>
      </x:c>
      <x:c r="H3" s="12" t="str">
        <x:v>▤  Nómina</x:v>
      </x:c>
      <x:c r="I3" s="12" t="str">
        <x:v>▤  Nómina</x:v>
      </x:c>
      <x:c r="J3" s="12" t="str">
        <x:v>▤  Nómina</x:v>
      </x:c>
      <x:c r="K3" s="12" t="str">
        <x:v>＋  Ajustes</x:v>
      </x:c>
      <x:c r="L3" s="12" t="str">
        <x:v>＋  Ajustes</x:v>
      </x:c>
      <x:c r="M3" s="12" t="str">
        <x:v>▣  Recibo de pago</x:v>
      </x:c>
      <x:c r="N3" s="12" t="str">
        <x:v>▣  Recibo de pago</x:v>
      </x:c>
      <x:c r="O3" s="12" t="str">
        <x:v>▣  Recibo de pago</x:v>
      </x:c>
      <x:c r="P3" s="12" t="str">
        <x:v>▲  Excepciones</x:v>
      </x:c>
      <x:c r="Q3" s="12" t="str">
        <x:v>▲  Excepciones</x:v>
      </x:c>
      <x:c r="R3" s="12" t="str">
        <x:v>▥  Panel</x:v>
      </x:c>
      <x:c r="S3" s="12" t="str">
        <x:v>▥  Panel</x:v>
      </x:c>
      <x:c r="T3" s="12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CONTROLES DEL LIBRO</x:v>
      </x:c>
      <x:c r="B5" s="19" t="str">
        <x:v>CONTROLES DEL LIBRO</x:v>
      </x:c>
      <x:c r="C5" s="19" t="str">
        <x:v>CONTROLES DEL LIBRO</x:v>
      </x:c>
      <x:c r="D5" s="19" t="str">
        <x:v>CONTROLES DEL LIBRO</x:v>
      </x:c>
      <x:c r="E5" s="19" t="str">
        <x:v>CONTROLES DEL LIBRO</x:v>
      </x:c>
      <x:c r="F5" s="19" t="str">
        <x:v>CONTROLES DEL LIBRO</x:v>
      </x:c>
      <x:c r="G5" s="19" t="str">
        <x:v>CONTROLES DEL LIBRO</x:v>
      </x:c>
      <x:c r="H5" s="19" t="str">
        <x:v>CONTROLES DEL LIBRO</x:v>
      </x:c>
      <x:c r="I5" s="19" t="str">
        <x:v>CONTROLES DEL LIBRO</x:v>
      </x:c>
      <x:c r="J5" s="19" t="str">
        <x:v>CONTROLES DEL LIBRO</x:v>
      </x:c>
      <x:c r="K5" s="19" t="str">
        <x:v>CONTROLES DEL LIBRO</x:v>
      </x:c>
      <x:c r="L5" s="19" t="str">
        <x:v>CONTROLES DEL LIBRO</x:v>
      </x:c>
      <x:c r="M5" s="19" t="str">
        <x:v>CONTROLES DEL LIBRO</x:v>
      </x:c>
      <x:c r="N5" s="19" t="str">
        <x:v>CONTROLES DEL LIBRO</x:v>
      </x:c>
      <x:c r="O5" s="19" t="str">
        <x:v>CONTROLES DEL LIBRO</x:v>
      </x:c>
      <x:c r="P5" s="19" t="str">
        <x:v>CONTROLES DEL LIBRO</x:v>
      </x:c>
      <x:c r="Q5" s="28" t="str">
        <x:v>CONFIGURAR Y GOBERNAR</x:v>
      </x:c>
      <x:c r="R5" s="29" t="str">
        <x:v>CONFIGURAR Y GOBERNAR</x:v>
      </x:c>
      <x:c r="S5" s="29" t="str">
        <x:v>CONFIGURAR Y GOBERNAR</x:v>
      </x:c>
      <x:c r="T5" s="29" t="str">
        <x:v>CONFIGURAR Y GOBERNAR</x:v>
      </x:c>
    </x:row>
    <x:row r="6" ht="28" customHeight="1">
      <x:c r="A6" s="181" t="str">
        <x:v>Centro de control de nómina</x:v>
      </x:c>
      <x:c r="B6" s="22" t="str">
        <x:v>Centro de control de nómina</x:v>
      </x:c>
      <x:c r="C6" s="22" t="str">
        <x:v>Centro de control de nómina</x:v>
      </x:c>
      <x:c r="D6" s="22" t="str">
        <x:v>Centro de control de nómina</x:v>
      </x:c>
      <x:c r="E6" s="22" t="str">
        <x:v>Centro de control de nómina</x:v>
      </x:c>
      <x:c r="F6" s="22" t="str">
        <x:v>Centro de control de nómina</x:v>
      </x:c>
      <x:c r="G6" s="22" t="str">
        <x:v>Centro de control de nómina</x:v>
      </x:c>
      <x:c r="H6" s="22" t="str">
        <x:v>Centro de control de nómina</x:v>
      </x:c>
      <x:c r="I6" s="22" t="str">
        <x:v>Centro de control de nómina</x:v>
      </x:c>
      <x:c r="J6" s="22" t="str">
        <x:v>Centro de control de nómina</x:v>
      </x:c>
      <x:c r="K6" s="22" t="str">
        <x:v>Centro de control de nómina</x:v>
      </x:c>
      <x:c r="L6" s="22" t="str">
        <x:v>Centro de control de nómina</x:v>
      </x:c>
      <x:c r="M6" s="22" t="str">
        <x:v>Centro de control de nómina</x:v>
      </x:c>
      <x:c r="N6" s="22" t="str">
        <x:v>Centro de control de nómina</x:v>
      </x:c>
      <x:c r="O6" s="22" t="str">
        <x:v>Centro de control de nómina</x:v>
      </x:c>
      <x:c r="P6" s="22" t="str">
        <x:v>Centro de control de nómina</x:v>
      </x:c>
      <x:c r="Q6" s="28" t="str">
        <x:v>CONFIGURAR Y GOBERNAR</x:v>
      </x:c>
      <x:c r="R6" s="29" t="str">
        <x:v>CONFIGURAR Y GOBERNAR</x:v>
      </x:c>
      <x:c r="S6" s="29" t="str">
        <x:v>CONFIGURAR Y GOBERNAR</x:v>
      </x:c>
      <x:c r="T6" s="29" t="str">
        <x:v>CONFIGURAR Y GOBERNAR</x:v>
      </x:c>
    </x:row>
    <x:row r="7" ht="28" customHeight="1">
      <x:c r="A7" s="181" t="str">
        <x:v>Centro de control de nómina</x:v>
      </x:c>
      <x:c r="B7" s="22" t="str">
        <x:v>Centro de control de nómina</x:v>
      </x:c>
      <x:c r="C7" s="22" t="str">
        <x:v>Centro de control de nómina</x:v>
      </x:c>
      <x:c r="D7" s="22" t="str">
        <x:v>Centro de control de nómina</x:v>
      </x:c>
      <x:c r="E7" s="22" t="str">
        <x:v>Centro de control de nómina</x:v>
      </x:c>
      <x:c r="F7" s="22" t="str">
        <x:v>Centro de control de nómina</x:v>
      </x:c>
      <x:c r="G7" s="22" t="str">
        <x:v>Centro de control de nómina</x:v>
      </x:c>
      <x:c r="H7" s="22" t="str">
        <x:v>Centro de control de nómina</x:v>
      </x:c>
      <x:c r="I7" s="22" t="str">
        <x:v>Centro de control de nómina</x:v>
      </x:c>
      <x:c r="J7" s="22" t="str">
        <x:v>Centro de control de nómina</x:v>
      </x:c>
      <x:c r="K7" s="22" t="str">
        <x:v>Centro de control de nómina</x:v>
      </x:c>
      <x:c r="L7" s="22" t="str">
        <x:v>Centro de control de nómina</x:v>
      </x:c>
      <x:c r="M7" s="22" t="str">
        <x:v>Centro de control de nómina</x:v>
      </x:c>
      <x:c r="N7" s="22" t="str">
        <x:v>Centro de control de nómina</x:v>
      </x:c>
      <x:c r="O7" s="22" t="str">
        <x:v>Centro de control de nómina</x:v>
      </x:c>
      <x:c r="P7" s="22" t="str">
        <x:v>Centro de control de nómina</x:v>
      </x:c>
      <x:c r="Q7" s="28" t="str">
        <x:v>CONFIGURAR Y GOBERNAR</x:v>
      </x:c>
      <x:c r="R7" s="29" t="str">
        <x:v>CONFIGURAR Y GOBERNAR</x:v>
      </x:c>
      <x:c r="S7" s="29" t="str">
        <x:v>CONFIGURAR Y GOBERNAR</x:v>
      </x:c>
      <x:c r="T7" s="29" t="str">
        <x:v>CONFIGURAR Y GOBERNAR</x:v>
      </x:c>
    </x:row>
    <x:row r="8" ht="28" customHeight="1">
      <x:c r="A8" s="181" t="str">
        <x:v>Centro de control de nómina</x:v>
      </x:c>
      <x:c r="B8" s="22" t="str">
        <x:v>Centro de control de nómina</x:v>
      </x:c>
      <x:c r="C8" s="22" t="str">
        <x:v>Centro de control de nómina</x:v>
      </x:c>
      <x:c r="D8" s="22" t="str">
        <x:v>Centro de control de nómina</x:v>
      </x:c>
      <x:c r="E8" s="22" t="str">
        <x:v>Centro de control de nómina</x:v>
      </x:c>
      <x:c r="F8" s="22" t="str">
        <x:v>Centro de control de nómina</x:v>
      </x:c>
      <x:c r="G8" s="22" t="str">
        <x:v>Centro de control de nómina</x:v>
      </x:c>
      <x:c r="H8" s="22" t="str">
        <x:v>Centro de control de nómina</x:v>
      </x:c>
      <x:c r="I8" s="22" t="str">
        <x:v>Centro de control de nómina</x:v>
      </x:c>
      <x:c r="J8" s="22" t="str">
        <x:v>Centro de control de nómina</x:v>
      </x:c>
      <x:c r="K8" s="22" t="str">
        <x:v>Centro de control de nómina</x:v>
      </x:c>
      <x:c r="L8" s="22" t="str">
        <x:v>Centro de control de nómina</x:v>
      </x:c>
      <x:c r="M8" s="22" t="str">
        <x:v>Centro de control de nómina</x:v>
      </x:c>
      <x:c r="N8" s="22" t="str">
        <x:v>Centro de control de nómina</x:v>
      </x:c>
      <x:c r="O8" s="22" t="str">
        <x:v>Centro de control de nómina</x:v>
      </x:c>
      <x:c r="P8" s="22" t="str">
        <x:v>Centro de control de nómina</x:v>
      </x:c>
      <x:c r="Q8" s="28" t="str">
        <x:v>CONFIGURAR Y GOBERNAR</x:v>
      </x:c>
      <x:c r="R8" s="29" t="str">
        <x:v>CONFIGURAR Y GOBERNAR</x:v>
      </x:c>
      <x:c r="S8" s="29" t="str">
        <x:v>CONFIGURAR Y GOBERNAR</x:v>
      </x:c>
      <x:c r="T8" s="29" t="str">
        <x:v>CONFIGURAR Y GOBERNAR</x:v>
      </x:c>
    </x:row>
    <x:row r="9" ht="22" customHeight="1">
      <x:c r="A9" s="33" t="str">
        <x:v>Configure el período de pago, la moneda, las reglas predeterminadas y los valores operativos aprobados.</x:v>
      </x:c>
      <x:c r="B9" s="33" t="str">
        <x:v>Configure el período de pago, la moneda, las reglas predeterminadas y los valores operativos aprobados.</x:v>
      </x:c>
      <x:c r="C9" s="33" t="str">
        <x:v>Configure el período de pago, la moneda, las reglas predeterminadas y los valores operativos aprobados.</x:v>
      </x:c>
      <x:c r="D9" s="33" t="str">
        <x:v>Configure el período de pago, la moneda, las reglas predeterminadas y los valores operativos aprobados.</x:v>
      </x:c>
      <x:c r="E9" s="33" t="str">
        <x:v>Configure el período de pago, la moneda, las reglas predeterminadas y los valores operativos aprobados.</x:v>
      </x:c>
      <x:c r="F9" s="33" t="str">
        <x:v>Configure el período de pago, la moneda, las reglas predeterminadas y los valores operativos aprobados.</x:v>
      </x:c>
      <x:c r="G9" s="33" t="str">
        <x:v>Configure el período de pago, la moneda, las reglas predeterminadas y los valores operativos aprobados.</x:v>
      </x:c>
      <x:c r="H9" s="33" t="str">
        <x:v>Configure el período de pago, la moneda, las reglas predeterminadas y los valores operativos aprobados.</x:v>
      </x:c>
      <x:c r="I9" s="33" t="str">
        <x:v>Configure el período de pago, la moneda, las reglas predeterminadas y los valores operativos aprobados.</x:v>
      </x:c>
      <x:c r="J9" s="33" t="str">
        <x:v>Configure el período de pago, la moneda, las reglas predeterminadas y los valores operativos aprobados.</x:v>
      </x:c>
      <x:c r="K9" s="33" t="str">
        <x:v>Configure el período de pago, la moneda, las reglas predeterminadas y los valores operativos aprobados.</x:v>
      </x:c>
      <x:c r="L9" s="33" t="str">
        <x:v>Configure el período de pago, la moneda, las reglas predeterminadas y los valores operativos aprobados.</x:v>
      </x:c>
      <x:c r="M9" s="33" t="str">
        <x:v>Configure el período de pago, la moneda, las reglas predeterminadas y los valores operativos aprobados.</x:v>
      </x:c>
      <x:c r="N9" s="33" t="str">
        <x:v>Configure el período de pago, la moneda, las reglas predeterminadas y los valores operativos aprobados.</x:v>
      </x:c>
      <x:c r="O9" s="33" t="str">
        <x:v>Configure el período de pago, la moneda, las reglas predeterminadas y los valores operativos aprobados.</x:v>
      </x:c>
      <x:c r="P9" s="33" t="str">
        <x:v>Configure el período de pago, la moneda, las reglas predeterminadas y los valores operativos aprobados.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Configure el período de pago, la moneda, las reglas predeterminadas y los valores operativos aprobados.</x:v>
      </x:c>
      <x:c r="B10" s="33" t="str">
        <x:v>Configure el período de pago, la moneda, las reglas predeterminadas y los valores operativos aprobados.</x:v>
      </x:c>
      <x:c r="C10" s="33" t="str">
        <x:v>Configure el período de pago, la moneda, las reglas predeterminadas y los valores operativos aprobados.</x:v>
      </x:c>
      <x:c r="D10" s="33" t="str">
        <x:v>Configure el período de pago, la moneda, las reglas predeterminadas y los valores operativos aprobados.</x:v>
      </x:c>
      <x:c r="E10" s="33" t="str">
        <x:v>Configure el período de pago, la moneda, las reglas predeterminadas y los valores operativos aprobados.</x:v>
      </x:c>
      <x:c r="F10" s="33" t="str">
        <x:v>Configure el período de pago, la moneda, las reglas predeterminadas y los valores operativos aprobados.</x:v>
      </x:c>
      <x:c r="G10" s="33" t="str">
        <x:v>Configure el período de pago, la moneda, las reglas predeterminadas y los valores operativos aprobados.</x:v>
      </x:c>
      <x:c r="H10" s="33" t="str">
        <x:v>Configure el período de pago, la moneda, las reglas predeterminadas y los valores operativos aprobados.</x:v>
      </x:c>
      <x:c r="I10" s="33" t="str">
        <x:v>Configure el período de pago, la moneda, las reglas predeterminadas y los valores operativos aprobados.</x:v>
      </x:c>
      <x:c r="J10" s="33" t="str">
        <x:v>Configure el período de pago, la moneda, las reglas predeterminadas y los valores operativos aprobados.</x:v>
      </x:c>
      <x:c r="K10" s="33" t="str">
        <x:v>Configure el período de pago, la moneda, las reglas predeterminadas y los valores operativos aprobados.</x:v>
      </x:c>
      <x:c r="L10" s="33" t="str">
        <x:v>Configure el período de pago, la moneda, las reglas predeterminadas y los valores operativos aprobados.</x:v>
      </x:c>
      <x:c r="M10" s="33" t="str">
        <x:v>Configure el período de pago, la moneda, las reglas predeterminadas y los valores operativos aprobados.</x:v>
      </x:c>
      <x:c r="N10" s="33" t="str">
        <x:v>Configure el período de pago, la moneda, las reglas predeterminadas y los valores operativos aprobados.</x:v>
      </x:c>
      <x:c r="O10" s="33" t="str">
        <x:v>Configure el período de pago, la moneda, las reglas predeterminadas y los valores operativos aprobados.</x:v>
      </x:c>
      <x:c r="P10" s="33" t="str">
        <x:v>Configure el período de pago, la moneda, las reglas predeterminadas y los valores operativos aprobados.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 ht="24" customHeight="1">
      <x:c r="A12" s="39" t="str">
        <x:v>NEGOCIO Y PERÍODO DE PAGO</x:v>
      </x:c>
      <x:c r="B12" s="39" t="str">
        <x:v>NEGOCIO Y PERÍODO DE PAGO</x:v>
      </x:c>
      <x:c r="C12" s="39" t="str">
        <x:v>NEGOCIO Y PERÍODO DE PAGO</x:v>
      </x:c>
      <x:c r="D12" s="39" t="str">
        <x:v>NEGOCIO Y PERÍODO DE PAGO</x:v>
      </x:c>
      <x:c r="E12" s="39" t="str">
        <x:v>NEGOCIO Y PERÍODO DE PAGO</x:v>
      </x:c>
      <x:c r="F12" s="39" t="str">
        <x:v>NEGOCIO Y PERÍODO DE PAGO</x:v>
      </x:c>
      <x:c r="G12" s="39" t="str">
        <x:v>NEGOCIO Y PERÍODO DE PAGO</x:v>
      </x:c>
      <x:c r="H12" s="39" t="str">
        <x:v>NEGOCIO Y PERÍODO DE PAGO</x:v>
      </x:c>
      <x:c r="I12" s="39" t="str">
        <x:v>NEGOCIO Y PERÍODO DE PAGO</x:v>
      </x:c>
      <x:c r="J12" s="39" t="str">
        <x:v>NEGOCIO Y PERÍODO DE PAGO</x:v>
      </x:c>
      <x:c r="K12" s="39" t="str">
        <x:v>NEGOCIO Y PERÍODO DE PAGO</x:v>
      </x:c>
      <x:c r="L12" s="39" t="str">
        <x:v>NEGOCIO Y PERÍODO DE PAGO</x:v>
      </x:c>
      <x:c r="M12" s="39" t="str">
        <x:v>NEGOCIO Y PERÍODO DE PAGO</x:v>
      </x:c>
      <x:c r="N12" s="39" t="str">
        <x:v>NEGOCIO Y PERÍODO DE PAGO</x:v>
      </x:c>
      <x:c r="O12" s="39" t="str">
        <x:v>NEGOCIO Y PERÍODO DE PAGO</x:v>
      </x:c>
      <x:c r="P12" s="39" t="str">
        <x:v>NEGOCIO Y PERÍODO DE PAGO</x:v>
      </x:c>
      <x:c r="Q12" s="39" t="str">
        <x:v>NEGOCIO Y PERÍODO DE PAGO</x:v>
      </x:c>
      <x:c r="R12" s="39" t="str">
        <x:v>NEGOCIO Y PERÍODO DE PAGO</x:v>
      </x:c>
      <x:c r="S12" s="39" t="str">
        <x:v>NEGOCIO Y PERÍODO DE PAGO</x:v>
      </x:c>
      <x:c r="T12" s="39" t="str">
        <x:v>NEGOCIO Y PERÍODO DE PAGO</x:v>
      </x:c>
    </x:row>
    <x:row r="13">
      <x:c r="A13" s="176"/>
      <x:c r="B13" s="176"/>
      <x:c r="C13" s="176"/>
      <x:c r="D13" s="176"/>
      <x:c r="E13" s="176"/>
      <x:c r="F13" s="176"/>
      <x:c r="G13" s="176"/>
      <x:c r="H13" s="176"/>
      <x:c r="I13" s="176"/>
      <x:c r="J13" s="176"/>
      <x:c r="K13" s="176"/>
      <x:c r="L13" s="176"/>
      <x:c r="M13" s="176"/>
      <x:c r="N13" s="176"/>
      <x:c r="O13" s="176"/>
      <x:c r="P13" s="176"/>
      <x:c r="Q13" s="176"/>
      <x:c r="R13" s="176"/>
      <x:c r="S13" s="176"/>
      <x:c r="T13" s="176"/>
    </x:row>
    <x:row r="14">
      <x:c r="A14" s="182" t="str">
        <x:v>Configuración</x:v>
      </x:c>
      <x:c r="B14" s="178" t="str">
        <x:v>Valor</x:v>
      </x:c>
      <x:c r="C14" s="176" t="str"/>
      <x:c r="D14" s="176" t="str"/>
      <x:c r="E14" s="176"/>
      <x:c r="F14" s="176"/>
      <x:c r="G14" s="176"/>
      <x:c r="H14" s="176"/>
      <x:c r="I14" s="176"/>
      <x:c r="J14" s="59" t="str">
        <x:v>Departamento</x:v>
      </x:c>
      <x:c r="K14" s="59" t="str">
        <x:v>Estado laboral</x:v>
      </x:c>
      <x:c r="L14" s="59" t="str">
        <x:v>Base salarial</x:v>
      </x:c>
      <x:c r="M14" s="59" t="str">
        <x:v>Método de pago</x:v>
      </x:c>
      <x:c r="N14" s="59" t="str">
        <x:v>Estado de aprobación</x:v>
      </x:c>
      <x:c r="O14" s="59" t="str">
        <x:v>Tipo de ajuste</x:v>
      </x:c>
      <x:c r="P14" s="59" t="str">
        <x:v>¿Sujeto a impuestos?</x:v>
      </x:c>
      <x:c r="Q14" s="59" t="str">
        <x:v>Revisor</x:v>
      </x:c>
      <x:c r="R14" s="176" t="str"/>
      <x:c r="S14" s="176" t="str"/>
      <x:c r="T14" s="176" t="str"/>
    </x:row>
    <x:row r="15">
      <x:c r="A15" s="182" t="str">
        <x:v>Nombre del negocio</x:v>
      </x:c>
      <x:c r="B15" s="183" t="str">
        <x:v>Harbor Services LLC ficticia</x:v>
      </x:c>
      <x:c r="C15" s="176" t="str"/>
      <x:c r="D15" s="176" t="str"/>
      <x:c r="E15" s="176"/>
      <x:c r="F15" s="176"/>
      <x:c r="G15" s="176"/>
      <x:c r="H15" s="176"/>
      <x:c r="I15" s="176"/>
      <x:c r="J15" s="184" t="str">
        <x:v>Operaciones</x:v>
      </x:c>
      <x:c r="K15" s="184" t="str">
        <x:v>Activo</x:v>
      </x:c>
      <x:c r="L15" s="184" t="str">
        <x:v>Mensual</x:v>
      </x:c>
      <x:c r="M15" s="184" t="str">
        <x:v>Transferencia bancaria</x:v>
      </x:c>
      <x:c r="N15" s="184" t="str">
        <x:v>Borrador</x:v>
      </x:c>
      <x:c r="O15" s="184" t="str">
        <x:v>Bono</x:v>
      </x:c>
      <x:c r="P15" s="184" t="str">
        <x:v>Sí</x:v>
      </x:c>
      <x:c r="Q15" s="184" t="str">
        <x:v>Maya Chen</x:v>
      </x:c>
      <x:c r="R15" s="176"/>
      <x:c r="S15" s="176"/>
      <x:c r="T15" s="176"/>
    </x:row>
    <x:row r="16">
      <x:c r="A16" s="182" t="str">
        <x:v>ID de nómina</x:v>
      </x:c>
      <x:c r="B16" s="183" t="str">
        <x:v>PR-2026-08</x:v>
      </x:c>
      <x:c r="C16" s="176" t="str"/>
      <x:c r="D16" s="176" t="str"/>
      <x:c r="E16" s="176"/>
      <x:c r="F16" s="176"/>
      <x:c r="G16" s="176"/>
      <x:c r="H16" s="176"/>
      <x:c r="I16" s="176"/>
      <x:c r="J16" s="184" t="str">
        <x:v>Ventas</x:v>
      </x:c>
      <x:c r="K16" s="184" t="str">
        <x:v>Baja</x:v>
      </x:c>
      <x:c r="L16" s="184" t="str">
        <x:v>Por hora</x:v>
      </x:c>
      <x:c r="M16" s="184" t="str">
        <x:v>Efectivo</x:v>
      </x:c>
      <x:c r="N16" s="184" t="str">
        <x:v>Listo</x:v>
      </x:c>
      <x:c r="O16" s="184" t="str">
        <x:v>Comisión</x:v>
      </x:c>
      <x:c r="P16" s="184" t="str">
        <x:v>No</x:v>
      </x:c>
      <x:c r="Q16" s="184" t="str">
        <x:v>Omar Hassan</x:v>
      </x:c>
      <x:c r="R16" s="176"/>
      <x:c r="S16" s="176"/>
      <x:c r="T16" s="176"/>
    </x:row>
    <x:row r="17">
      <x:c r="A17" s="182" t="str">
        <x:v>Inicio del período</x:v>
      </x:c>
      <x:c r="B17" s="185" t="n">
        <x:v>46235</x:v>
      </x:c>
      <x:c r="C17" s="176" t="str"/>
      <x:c r="D17" s="176" t="str"/>
      <x:c r="E17" s="176"/>
      <x:c r="F17" s="176"/>
      <x:c r="G17" s="176"/>
      <x:c r="H17" s="176"/>
      <x:c r="I17" s="176"/>
      <x:c r="J17" s="184" t="str">
        <x:v>Administración</x:v>
      </x:c>
      <x:c r="K17" s="184" t="str">
        <x:v>Inactivo</x:v>
      </x:c>
      <x:c r="L17" s="184" t="str"/>
      <x:c r="M17" s="184" t="str"/>
      <x:c r="N17" s="184" t="str">
        <x:v>Aprobado</x:v>
      </x:c>
      <x:c r="O17" s="184" t="str">
        <x:v>Complemento</x:v>
      </x:c>
      <x:c r="P17" s="184" t="str"/>
      <x:c r="Q17" s="184" t="str">
        <x:v>Lina Park</x:v>
      </x:c>
      <x:c r="R17" s="176"/>
      <x:c r="S17" s="176"/>
      <x:c r="T17" s="176"/>
    </x:row>
    <x:row r="18">
      <x:c r="A18" s="182" t="str">
        <x:v>Fin del período</x:v>
      </x:c>
      <x:c r="B18" s="185" t="n">
        <x:v>46265</x:v>
      </x:c>
      <x:c r="C18" s="176" t="str"/>
      <x:c r="D18" s="176" t="str"/>
      <x:c r="E18" s="176"/>
      <x:c r="F18" s="176"/>
      <x:c r="G18" s="176"/>
      <x:c r="H18" s="176"/>
      <x:c r="I18" s="176"/>
      <x:c r="J18" s="184" t="str">
        <x:v>Atención al cliente</x:v>
      </x:c>
      <x:c r="K18" s="184" t="str"/>
      <x:c r="L18" s="184" t="str"/>
      <x:c r="M18" s="184" t="str"/>
      <x:c r="N18" s="184" t="str">
        <x:v>Retenido</x:v>
      </x:c>
      <x:c r="O18" s="184" t="str">
        <x:v>Reembolso</x:v>
      </x:c>
      <x:c r="P18" s="184" t="str"/>
      <x:c r="Q18" s="184" t="str">
        <x:v>Noor Hassan</x:v>
      </x:c>
      <x:c r="R18" s="176"/>
      <x:c r="S18" s="176"/>
      <x:c r="T18" s="176"/>
    </x:row>
    <x:row r="19">
      <x:c r="A19" s="182" t="str">
        <x:v>Fecha de pago</x:v>
      </x:c>
      <x:c r="B19" s="185" t="n">
        <x:v>46268</x:v>
      </x:c>
      <x:c r="C19" s="176" t="str"/>
      <x:c r="D19" s="176" t="str"/>
      <x:c r="E19" s="176"/>
      <x:c r="F19" s="176"/>
      <x:c r="G19" s="176"/>
      <x:c r="H19" s="176"/>
      <x:c r="I19" s="176"/>
      <x:c r="J19" s="184" t="str">
        <x:v>Almacén</x:v>
      </x:c>
      <x:c r="K19" s="184" t="str"/>
      <x:c r="L19" s="184" t="str"/>
      <x:c r="M19" s="184" t="str"/>
      <x:c r="N19" s="184" t="str"/>
      <x:c r="O19" s="184" t="str">
        <x:v>Otro ingreso</x:v>
      </x:c>
      <x:c r="P19" s="184" t="str"/>
      <x:c r="Q19" s="184" t="str"/>
      <x:c r="R19" s="176"/>
      <x:c r="S19" s="176"/>
      <x:c r="T19" s="176"/>
    </x:row>
    <x:row r="20">
      <x:c r="A20" s="182" t="str">
        <x:v>Moneda</x:v>
      </x:c>
      <x:c r="B20" s="183" t="str">
        <x:v>USD</x:v>
      </x:c>
      <x:c r="C20" s="176" t="str"/>
      <x:c r="D20" s="176" t="str"/>
      <x:c r="E20" s="176"/>
      <x:c r="F20" s="176"/>
      <x:c r="G20" s="176"/>
      <x:c r="H20" s="176"/>
      <x:c r="I20" s="176"/>
      <x:c r="J20" s="184" t="str">
        <x:v>Dirección</x:v>
      </x:c>
      <x:c r="K20" s="184" t="str"/>
      <x:c r="L20" s="184" t="str"/>
      <x:c r="M20" s="184" t="str"/>
      <x:c r="N20" s="184" t="str"/>
      <x:c r="O20" s="184" t="str">
        <x:v>Deducción antes de impuestos</x:v>
      </x:c>
      <x:c r="P20" s="184" t="str"/>
      <x:c r="Q20" s="184" t="str"/>
      <x:c r="R20" s="176"/>
      <x:c r="S20" s="176"/>
      <x:c r="T20" s="176"/>
    </x:row>
    <x:row r="21">
      <x:c r="A21" s="182" t="str">
        <x:v>Horas mensuales estándar</x:v>
      </x:c>
      <x:c r="B21" s="186" t="n">
        <x:v>173.33</x:v>
      </x:c>
      <x:c r="C21" s="176" t="str"/>
      <x:c r="D21" s="176" t="str"/>
      <x:c r="E21" s="176"/>
      <x:c r="F21" s="176"/>
      <x:c r="G21" s="176"/>
      <x:c r="H21" s="176"/>
      <x:c r="I21" s="176"/>
      <x:c r="J21" s="184" t="str"/>
      <x:c r="K21" s="184" t="str"/>
      <x:c r="L21" s="184" t="str"/>
      <x:c r="M21" s="184" t="str"/>
      <x:c r="N21" s="184" t="str"/>
      <x:c r="O21" s="184" t="str">
        <x:v>Fiscal / legal</x:v>
      </x:c>
      <x:c r="P21" s="184" t="str"/>
      <x:c r="Q21" s="184" t="str"/>
      <x:c r="R21" s="176"/>
      <x:c r="S21" s="176"/>
      <x:c r="T21" s="176"/>
    </x:row>
    <x:row r="22">
      <x:c r="A22" s="176"/>
      <x:c r="B22" s="176"/>
      <x:c r="C22" s="176"/>
      <x:c r="D22" s="176"/>
      <x:c r="E22" s="176"/>
      <x:c r="F22" s="176"/>
      <x:c r="G22" s="176"/>
      <x:c r="H22" s="176"/>
      <x:c r="I22" s="176"/>
      <x:c r="J22" s="184" t="str"/>
      <x:c r="K22" s="184" t="str"/>
      <x:c r="L22" s="184" t="str"/>
      <x:c r="M22" s="184" t="str"/>
      <x:c r="N22" s="184" t="str"/>
      <x:c r="O22" s="184" t="str">
        <x:v>Otra deducción</x:v>
      </x:c>
      <x:c r="P22" s="184" t="str"/>
      <x:c r="Q22" s="184" t="str"/>
      <x:c r="R22" s="176"/>
      <x:c r="S22" s="176"/>
      <x:c r="T22" s="176"/>
    </x:row>
    <x:row r="23">
      <x:c r="A23" s="52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B23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C23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D23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E23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F23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G23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H23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I23" s="176"/>
      <x:c r="J23" s="176"/>
      <x:c r="K23" s="176"/>
      <x:c r="L23" s="176"/>
      <x:c r="M23" s="176"/>
      <x:c r="N23" s="176"/>
      <x:c r="O23" s="176"/>
      <x:c r="P23" s="176"/>
      <x:c r="Q23" s="176"/>
      <x:c r="R23" s="176"/>
      <x:c r="S23" s="176"/>
      <x:c r="T23" s="176"/>
    </x:row>
    <x:row r="24">
      <x:c r="A24" s="52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B24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C24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D24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E24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F24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G24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H24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I24" s="176"/>
      <x:c r="J24" s="176"/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52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B25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C25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D25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E25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F25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G25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H25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I25" s="176"/>
      <x:c r="J25" s="176"/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52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B26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C26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D26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E26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F26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G26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H26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52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B27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C27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D27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E27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F27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G27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H27" s="53" t="str">
        <x:v>NOTA DE CONTROL  •  Este libro prepara una nómina a partir de tarifas, horas, ingresos, deducciones y reembolsos introducidos por el usuario. No es un motor fiscal específico de un país. Introduzca importes legales solo después de calcularlos mediante su proceso de nómina aprobado.</x:v>
      </x:c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76"/>
      <x:c r="B28" s="176"/>
      <x:c r="C28" s="176"/>
      <x:c r="D28" s="176"/>
      <x:c r="E28" s="176"/>
      <x:c r="F28" s="176"/>
      <x:c r="G28" s="176"/>
      <x:c r="H28" s="176"/>
      <x:c r="I28" s="176"/>
      <x:c r="J28" s="176"/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76"/>
      <x:c r="B29" s="176"/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6"/>
      <x:c r="B30" s="176"/>
      <x:c r="C30" s="176"/>
      <x:c r="D30" s="176"/>
      <x:c r="E30" s="176"/>
      <x:c r="F30" s="176"/>
      <x:c r="G30" s="176"/>
      <x:c r="H30" s="176"/>
      <x:c r="I30" s="176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76"/>
      <x:c r="B31" s="176"/>
      <x:c r="C31" s="176"/>
      <x:c r="D31" s="176"/>
      <x:c r="E31" s="176"/>
      <x:c r="F31" s="176"/>
      <x:c r="G31" s="176"/>
      <x:c r="H31" s="176"/>
      <x:c r="I31" s="176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76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76"/>
      <x:c r="B33" s="176"/>
      <x:c r="C33" s="176"/>
      <x:c r="D33" s="176"/>
      <x:c r="E33" s="176"/>
      <x:c r="F33" s="176"/>
      <x:c r="G33" s="176"/>
      <x:c r="H33" s="176"/>
      <x:c r="I33" s="176"/>
      <x:c r="J33" s="176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76"/>
      <x:c r="B34" s="176"/>
      <x:c r="C34" s="176"/>
      <x:c r="D34" s="176"/>
      <x:c r="E34" s="176"/>
      <x:c r="F34" s="176"/>
      <x:c r="G34" s="176"/>
      <x:c r="H34" s="176"/>
      <x:c r="I34" s="176"/>
      <x:c r="J34" s="176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76"/>
      <x:c r="B35" s="176"/>
      <x:c r="C35" s="176"/>
      <x:c r="D35" s="176"/>
      <x:c r="E35" s="176"/>
      <x:c r="F35" s="176"/>
      <x:c r="G35" s="176"/>
      <x:c r="H35" s="176"/>
      <x:c r="I35" s="176"/>
      <x:c r="J35" s="176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76"/>
      <x:c r="B36" s="176"/>
      <x:c r="C36" s="176"/>
      <x:c r="D36" s="176"/>
      <x:c r="E36" s="176"/>
      <x:c r="F36" s="176"/>
      <x:c r="G36" s="176"/>
      <x:c r="H36" s="176"/>
      <x:c r="I36" s="176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76"/>
      <x:c r="B38" s="176"/>
      <x:c r="C38" s="176"/>
      <x:c r="D38" s="176"/>
      <x:c r="E38" s="176"/>
      <x:c r="F38" s="176"/>
      <x:c r="G38" s="176"/>
      <x:c r="H38" s="176"/>
      <x:c r="I38" s="176"/>
      <x:c r="J38" s="176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76"/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76"/>
      <x:c r="B40" s="176"/>
      <x:c r="C40" s="176"/>
      <x:c r="D40" s="176"/>
      <x:c r="E40" s="176"/>
      <x:c r="F40" s="176"/>
      <x:c r="G40" s="176"/>
      <x:c r="H40" s="176"/>
      <x:c r="I40" s="176"/>
      <x:c r="J40" s="176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76"/>
      <x:c r="B41" s="176"/>
      <x:c r="C41" s="176"/>
      <x:c r="D41" s="176"/>
      <x:c r="E41" s="176"/>
      <x:c r="F41" s="176"/>
      <x:c r="G41" s="176"/>
      <x:c r="H41" s="176"/>
      <x:c r="I41" s="176"/>
      <x:c r="J41" s="176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76"/>
      <x:c r="B42" s="176"/>
      <x:c r="C42" s="176"/>
      <x:c r="D42" s="176"/>
      <x:c r="E42" s="176"/>
      <x:c r="F42" s="176"/>
      <x:c r="G42" s="176"/>
      <x:c r="H42" s="176"/>
      <x:c r="I42" s="176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76"/>
      <x:c r="B43" s="176"/>
      <x:c r="C43" s="176"/>
      <x:c r="D43" s="176"/>
      <x:c r="E43" s="176"/>
      <x:c r="F43" s="176"/>
      <x:c r="G43" s="176"/>
      <x:c r="H43" s="176"/>
      <x:c r="I43" s="176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76"/>
      <x:c r="B44" s="176"/>
      <x:c r="C44" s="176"/>
      <x:c r="D44" s="176"/>
      <x:c r="E44" s="176"/>
      <x:c r="F44" s="176"/>
      <x:c r="G44" s="176"/>
      <x:c r="H44" s="176"/>
      <x:c r="I44" s="176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T12"/>
    <x:mergeCell ref="A23:H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2" t="str">
        <x:v>⌂  Inicio</x:v>
      </x:c>
      <x:c r="B2" s="12" t="str">
        <x:v>⌂  Inicio</x:v>
      </x:c>
      <x:c r="C2" s="12" t="str">
        <x:v>⚙  Configuración</x:v>
      </x:c>
      <x:c r="D2" s="12" t="str">
        <x:v>⚙  Configuración</x:v>
      </x:c>
      <x:c r="E2" s="14" t="str">
        <x:v>●  Empleados</x:v>
      </x:c>
      <x:c r="F2" s="14" t="str">
        <x:v>●  Empleados</x:v>
      </x:c>
      <x:c r="G2" s="14" t="str">
        <x:v>●  Empleados</x:v>
      </x:c>
      <x:c r="H2" s="12" t="str">
        <x:v>▤  Nómina</x:v>
      </x:c>
      <x:c r="I2" s="12" t="str">
        <x:v>▤  Nómina</x:v>
      </x:c>
      <x:c r="J2" s="12" t="str">
        <x:v>▤  Nómina</x:v>
      </x:c>
      <x:c r="K2" s="12" t="str">
        <x:v>＋  Ajustes</x:v>
      </x:c>
      <x:c r="L2" s="12" t="str">
        <x:v>＋  Ajustes</x:v>
      </x:c>
      <x:c r="M2" s="12" t="str">
        <x:v>▣  Recibo de pago</x:v>
      </x:c>
      <x:c r="N2" s="12" t="str">
        <x:v>▣  Recibo de pago</x:v>
      </x:c>
      <x:c r="O2" s="12" t="str">
        <x:v>▣  Recibo de pago</x:v>
      </x:c>
      <x:c r="P2" s="12" t="str">
        <x:v>▲  Excepciones</x:v>
      </x:c>
      <x:c r="Q2" s="12" t="str">
        <x:v>▲  Excepciones</x:v>
      </x:c>
      <x:c r="R2" s="12" t="str">
        <x:v>▥  Panel</x:v>
      </x:c>
      <x:c r="S2" s="12" t="str">
        <x:v>▥  Panel</x:v>
      </x:c>
      <x:c r="T2" s="12" t="str">
        <x:v>▥  Panel</x:v>
      </x:c>
    </x:row>
    <x:row r="3" ht="29" customHeight="1">
      <x:c r="A3" s="12" t="str">
        <x:v>⌂  Inicio</x:v>
      </x:c>
      <x:c r="B3" s="12" t="str">
        <x:v>⌂  Inicio</x:v>
      </x:c>
      <x:c r="C3" s="12" t="str">
        <x:v>⚙  Configuración</x:v>
      </x:c>
      <x:c r="D3" s="12" t="str">
        <x:v>⚙  Configuración</x:v>
      </x:c>
      <x:c r="E3" s="15" t="str">
        <x:v>●  Empleados</x:v>
      </x:c>
      <x:c r="F3" s="15" t="str">
        <x:v>●  Empleados</x:v>
      </x:c>
      <x:c r="G3" s="15" t="str">
        <x:v>●  Empleados</x:v>
      </x:c>
      <x:c r="H3" s="12" t="str">
        <x:v>▤  Nómina</x:v>
      </x:c>
      <x:c r="I3" s="12" t="str">
        <x:v>▤  Nómina</x:v>
      </x:c>
      <x:c r="J3" s="12" t="str">
        <x:v>▤  Nómina</x:v>
      </x:c>
      <x:c r="K3" s="12" t="str">
        <x:v>＋  Ajustes</x:v>
      </x:c>
      <x:c r="L3" s="12" t="str">
        <x:v>＋  Ajustes</x:v>
      </x:c>
      <x:c r="M3" s="12" t="str">
        <x:v>▣  Recibo de pago</x:v>
      </x:c>
      <x:c r="N3" s="12" t="str">
        <x:v>▣  Recibo de pago</x:v>
      </x:c>
      <x:c r="O3" s="12" t="str">
        <x:v>▣  Recibo de pago</x:v>
      </x:c>
      <x:c r="P3" s="12" t="str">
        <x:v>▲  Excepciones</x:v>
      </x:c>
      <x:c r="Q3" s="12" t="str">
        <x:v>▲  Excepciones</x:v>
      </x:c>
      <x:c r="R3" s="12" t="str">
        <x:v>▥  Panel</x:v>
      </x:c>
      <x:c r="S3" s="12" t="str">
        <x:v>▥  Panel</x:v>
      </x:c>
      <x:c r="T3" s="12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DATOS MAESTROS DE NÓMINA</x:v>
      </x:c>
      <x:c r="B5" s="19" t="str">
        <x:v>DATOS MAESTROS DE NÓMINA</x:v>
      </x:c>
      <x:c r="C5" s="19" t="str">
        <x:v>DATOS MAESTROS DE NÓMINA</x:v>
      </x:c>
      <x:c r="D5" s="19" t="str">
        <x:v>DATOS MAESTROS DE NÓMINA</x:v>
      </x:c>
      <x:c r="E5" s="19" t="str">
        <x:v>DATOS MAESTROS DE NÓMINA</x:v>
      </x:c>
      <x:c r="F5" s="19" t="str">
        <x:v>DATOS MAESTROS DE NÓMINA</x:v>
      </x:c>
      <x:c r="G5" s="19" t="str">
        <x:v>DATOS MAESTROS DE NÓMINA</x:v>
      </x:c>
      <x:c r="H5" s="19" t="str">
        <x:v>DATOS MAESTROS DE NÓMINA</x:v>
      </x:c>
      <x:c r="I5" s="19" t="str">
        <x:v>DATOS MAESTROS DE NÓMINA</x:v>
      </x:c>
      <x:c r="J5" s="19" t="str">
        <x:v>DATOS MAESTROS DE NÓMINA</x:v>
      </x:c>
      <x:c r="K5" s="19" t="str">
        <x:v>DATOS MAESTROS DE NÓMINA</x:v>
      </x:c>
      <x:c r="L5" s="19" t="str">
        <x:v>DATOS MAESTROS DE NÓMINA</x:v>
      </x:c>
      <x:c r="M5" s="19" t="str">
        <x:v>DATOS MAESTROS DE NÓMINA</x:v>
      </x:c>
      <x:c r="N5" s="19" t="str">
        <x:v>DATOS MAESTROS DE NÓMINA</x:v>
      </x:c>
      <x:c r="O5" s="19" t="str">
        <x:v>DATOS MAESTROS DE NÓMINA</x:v>
      </x:c>
      <x:c r="P5" s="19" t="str">
        <x:v>DATOS MAESTROS DE NÓMINA</x:v>
      </x:c>
      <x:c r="Q5" s="28" t="str">
        <x:v>DATOS MAESTROS</x:v>
      </x:c>
      <x:c r="R5" s="29" t="str">
        <x:v>DATOS MAESTROS</x:v>
      </x:c>
      <x:c r="S5" s="29" t="str">
        <x:v>DATOS MAESTROS</x:v>
      </x:c>
      <x:c r="T5" s="29" t="str">
        <x:v>DATOS MAESTROS</x:v>
      </x:c>
    </x:row>
    <x:row r="6" ht="28" customHeight="1">
      <x:c r="A6" s="181" t="str">
        <x:v>Perfiles de nómina de empleados</x:v>
      </x:c>
      <x:c r="B6" s="22" t="str">
        <x:v>Perfiles de nómina de empleados</x:v>
      </x:c>
      <x:c r="C6" s="22" t="str">
        <x:v>Perfiles de nómina de empleados</x:v>
      </x:c>
      <x:c r="D6" s="22" t="str">
        <x:v>Perfiles de nómina de empleados</x:v>
      </x:c>
      <x:c r="E6" s="22" t="str">
        <x:v>Perfiles de nómina de empleados</x:v>
      </x:c>
      <x:c r="F6" s="22" t="str">
        <x:v>Perfiles de nómina de empleados</x:v>
      </x:c>
      <x:c r="G6" s="22" t="str">
        <x:v>Perfiles de nómina de empleados</x:v>
      </x:c>
      <x:c r="H6" s="22" t="str">
        <x:v>Perfiles de nómina de empleados</x:v>
      </x:c>
      <x:c r="I6" s="22" t="str">
        <x:v>Perfiles de nómina de empleados</x:v>
      </x:c>
      <x:c r="J6" s="22" t="str">
        <x:v>Perfiles de nómina de empleados</x:v>
      </x:c>
      <x:c r="K6" s="22" t="str">
        <x:v>Perfiles de nómina de empleados</x:v>
      </x:c>
      <x:c r="L6" s="22" t="str">
        <x:v>Perfiles de nómina de empleados</x:v>
      </x:c>
      <x:c r="M6" s="22" t="str">
        <x:v>Perfiles de nómina de empleados</x:v>
      </x:c>
      <x:c r="N6" s="22" t="str">
        <x:v>Perfiles de nómina de empleados</x:v>
      </x:c>
      <x:c r="O6" s="22" t="str">
        <x:v>Perfiles de nómina de empleados</x:v>
      </x:c>
      <x:c r="P6" s="22" t="str">
        <x:v>Perfiles de nómina de empleados</x:v>
      </x:c>
      <x:c r="Q6" s="28" t="str">
        <x:v>DATOS MAESTROS</x:v>
      </x:c>
      <x:c r="R6" s="29" t="str">
        <x:v>DATOS MAESTROS</x:v>
      </x:c>
      <x:c r="S6" s="29" t="str">
        <x:v>DATOS MAESTROS</x:v>
      </x:c>
      <x:c r="T6" s="29" t="str">
        <x:v>DATOS MAESTROS</x:v>
      </x:c>
    </x:row>
    <x:row r="7" ht="28" customHeight="1">
      <x:c r="A7" s="181" t="str">
        <x:v>Perfiles de nómina de empleados</x:v>
      </x:c>
      <x:c r="B7" s="22" t="str">
        <x:v>Perfiles de nómina de empleados</x:v>
      </x:c>
      <x:c r="C7" s="22" t="str">
        <x:v>Perfiles de nómina de empleados</x:v>
      </x:c>
      <x:c r="D7" s="22" t="str">
        <x:v>Perfiles de nómina de empleados</x:v>
      </x:c>
      <x:c r="E7" s="22" t="str">
        <x:v>Perfiles de nómina de empleados</x:v>
      </x:c>
      <x:c r="F7" s="22" t="str">
        <x:v>Perfiles de nómina de empleados</x:v>
      </x:c>
      <x:c r="G7" s="22" t="str">
        <x:v>Perfiles de nómina de empleados</x:v>
      </x:c>
      <x:c r="H7" s="22" t="str">
        <x:v>Perfiles de nómina de empleados</x:v>
      </x:c>
      <x:c r="I7" s="22" t="str">
        <x:v>Perfiles de nómina de empleados</x:v>
      </x:c>
      <x:c r="J7" s="22" t="str">
        <x:v>Perfiles de nómina de empleados</x:v>
      </x:c>
      <x:c r="K7" s="22" t="str">
        <x:v>Perfiles de nómina de empleados</x:v>
      </x:c>
      <x:c r="L7" s="22" t="str">
        <x:v>Perfiles de nómina de empleados</x:v>
      </x:c>
      <x:c r="M7" s="22" t="str">
        <x:v>Perfiles de nómina de empleados</x:v>
      </x:c>
      <x:c r="N7" s="22" t="str">
        <x:v>Perfiles de nómina de empleados</x:v>
      </x:c>
      <x:c r="O7" s="22" t="str">
        <x:v>Perfiles de nómina de empleados</x:v>
      </x:c>
      <x:c r="P7" s="22" t="str">
        <x:v>Perfiles de nómina de empleados</x:v>
      </x:c>
      <x:c r="Q7" s="28" t="str">
        <x:v>DATOS MAESTROS</x:v>
      </x:c>
      <x:c r="R7" s="29" t="str">
        <x:v>DATOS MAESTROS</x:v>
      </x:c>
      <x:c r="S7" s="29" t="str">
        <x:v>DATOS MAESTROS</x:v>
      </x:c>
      <x:c r="T7" s="29" t="str">
        <x:v>DATOS MAESTROS</x:v>
      </x:c>
    </x:row>
    <x:row r="8" ht="28" customHeight="1">
      <x:c r="A8" s="181" t="str">
        <x:v>Perfiles de nómina de empleados</x:v>
      </x:c>
      <x:c r="B8" s="22" t="str">
        <x:v>Perfiles de nómina de empleados</x:v>
      </x:c>
      <x:c r="C8" s="22" t="str">
        <x:v>Perfiles de nómina de empleados</x:v>
      </x:c>
      <x:c r="D8" s="22" t="str">
        <x:v>Perfiles de nómina de empleados</x:v>
      </x:c>
      <x:c r="E8" s="22" t="str">
        <x:v>Perfiles de nómina de empleados</x:v>
      </x:c>
      <x:c r="F8" s="22" t="str">
        <x:v>Perfiles de nómina de empleados</x:v>
      </x:c>
      <x:c r="G8" s="22" t="str">
        <x:v>Perfiles de nómina de empleados</x:v>
      </x:c>
      <x:c r="H8" s="22" t="str">
        <x:v>Perfiles de nómina de empleados</x:v>
      </x:c>
      <x:c r="I8" s="22" t="str">
        <x:v>Perfiles de nómina de empleados</x:v>
      </x:c>
      <x:c r="J8" s="22" t="str">
        <x:v>Perfiles de nómina de empleados</x:v>
      </x:c>
      <x:c r="K8" s="22" t="str">
        <x:v>Perfiles de nómina de empleados</x:v>
      </x:c>
      <x:c r="L8" s="22" t="str">
        <x:v>Perfiles de nómina de empleados</x:v>
      </x:c>
      <x:c r="M8" s="22" t="str">
        <x:v>Perfiles de nómina de empleados</x:v>
      </x:c>
      <x:c r="N8" s="22" t="str">
        <x:v>Perfiles de nómina de empleados</x:v>
      </x:c>
      <x:c r="O8" s="22" t="str">
        <x:v>Perfiles de nómina de empleados</x:v>
      </x:c>
      <x:c r="P8" s="22" t="str">
        <x:v>Perfiles de nómina de empleados</x:v>
      </x:c>
      <x:c r="Q8" s="28" t="str">
        <x:v>DATOS MAESTROS</x:v>
      </x:c>
      <x:c r="R8" s="29" t="str">
        <x:v>DATOS MAESTROS</x:v>
      </x:c>
      <x:c r="S8" s="29" t="str">
        <x:v>DATOS MAESTROS</x:v>
      </x:c>
      <x:c r="T8" s="29" t="str">
        <x:v>DATOS MAESTROS</x:v>
      </x:c>
    </x:row>
    <x:row r="9" ht="22" customHeight="1">
      <x:c r="A9" s="33" t="str">
        <x:v>Mantenga la base salarial, las tarifas, las referencias bancarias y los importes recurrentes de nómina.</x:v>
      </x:c>
      <x:c r="B9" s="33" t="str">
        <x:v>Mantenga la base salarial, las tarifas, las referencias bancarias y los importes recurrentes de nómina.</x:v>
      </x:c>
      <x:c r="C9" s="33" t="str">
        <x:v>Mantenga la base salarial, las tarifas, las referencias bancarias y los importes recurrentes de nómina.</x:v>
      </x:c>
      <x:c r="D9" s="33" t="str">
        <x:v>Mantenga la base salarial, las tarifas, las referencias bancarias y los importes recurrentes de nómina.</x:v>
      </x:c>
      <x:c r="E9" s="33" t="str">
        <x:v>Mantenga la base salarial, las tarifas, las referencias bancarias y los importes recurrentes de nómina.</x:v>
      </x:c>
      <x:c r="F9" s="33" t="str">
        <x:v>Mantenga la base salarial, las tarifas, las referencias bancarias y los importes recurrentes de nómina.</x:v>
      </x:c>
      <x:c r="G9" s="33" t="str">
        <x:v>Mantenga la base salarial, las tarifas, las referencias bancarias y los importes recurrentes de nómina.</x:v>
      </x:c>
      <x:c r="H9" s="33" t="str">
        <x:v>Mantenga la base salarial, las tarifas, las referencias bancarias y los importes recurrentes de nómina.</x:v>
      </x:c>
      <x:c r="I9" s="33" t="str">
        <x:v>Mantenga la base salarial, las tarifas, las referencias bancarias y los importes recurrentes de nómina.</x:v>
      </x:c>
      <x:c r="J9" s="33" t="str">
        <x:v>Mantenga la base salarial, las tarifas, las referencias bancarias y los importes recurrentes de nómina.</x:v>
      </x:c>
      <x:c r="K9" s="33" t="str">
        <x:v>Mantenga la base salarial, las tarifas, las referencias bancarias y los importes recurrentes de nómina.</x:v>
      </x:c>
      <x:c r="L9" s="33" t="str">
        <x:v>Mantenga la base salarial, las tarifas, las referencias bancarias y los importes recurrentes de nómina.</x:v>
      </x:c>
      <x:c r="M9" s="33" t="str">
        <x:v>Mantenga la base salarial, las tarifas, las referencias bancarias y los importes recurrentes de nómina.</x:v>
      </x:c>
      <x:c r="N9" s="33" t="str">
        <x:v>Mantenga la base salarial, las tarifas, las referencias bancarias y los importes recurrentes de nómina.</x:v>
      </x:c>
      <x:c r="O9" s="33" t="str">
        <x:v>Mantenga la base salarial, las tarifas, las referencias bancarias y los importes recurrentes de nómina.</x:v>
      </x:c>
      <x:c r="P9" s="33" t="str">
        <x:v>Mantenga la base salarial, las tarifas, las referencias bancarias y los importes recurrentes de nómina.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Mantenga la base salarial, las tarifas, las referencias bancarias y los importes recurrentes de nómina.</x:v>
      </x:c>
      <x:c r="B10" s="33" t="str">
        <x:v>Mantenga la base salarial, las tarifas, las referencias bancarias y los importes recurrentes de nómina.</x:v>
      </x:c>
      <x:c r="C10" s="33" t="str">
        <x:v>Mantenga la base salarial, las tarifas, las referencias bancarias y los importes recurrentes de nómina.</x:v>
      </x:c>
      <x:c r="D10" s="33" t="str">
        <x:v>Mantenga la base salarial, las tarifas, las referencias bancarias y los importes recurrentes de nómina.</x:v>
      </x:c>
      <x:c r="E10" s="33" t="str">
        <x:v>Mantenga la base salarial, las tarifas, las referencias bancarias y los importes recurrentes de nómina.</x:v>
      </x:c>
      <x:c r="F10" s="33" t="str">
        <x:v>Mantenga la base salarial, las tarifas, las referencias bancarias y los importes recurrentes de nómina.</x:v>
      </x:c>
      <x:c r="G10" s="33" t="str">
        <x:v>Mantenga la base salarial, las tarifas, las referencias bancarias y los importes recurrentes de nómina.</x:v>
      </x:c>
      <x:c r="H10" s="33" t="str">
        <x:v>Mantenga la base salarial, las tarifas, las referencias bancarias y los importes recurrentes de nómina.</x:v>
      </x:c>
      <x:c r="I10" s="33" t="str">
        <x:v>Mantenga la base salarial, las tarifas, las referencias bancarias y los importes recurrentes de nómina.</x:v>
      </x:c>
      <x:c r="J10" s="33" t="str">
        <x:v>Mantenga la base salarial, las tarifas, las referencias bancarias y los importes recurrentes de nómina.</x:v>
      </x:c>
      <x:c r="K10" s="33" t="str">
        <x:v>Mantenga la base salarial, las tarifas, las referencias bancarias y los importes recurrentes de nómina.</x:v>
      </x:c>
      <x:c r="L10" s="33" t="str">
        <x:v>Mantenga la base salarial, las tarifas, las referencias bancarias y los importes recurrentes de nómina.</x:v>
      </x:c>
      <x:c r="M10" s="33" t="str">
        <x:v>Mantenga la base salarial, las tarifas, las referencias bancarias y los importes recurrentes de nómina.</x:v>
      </x:c>
      <x:c r="N10" s="33" t="str">
        <x:v>Mantenga la base salarial, las tarifas, las referencias bancarias y los importes recurrentes de nómina.</x:v>
      </x:c>
      <x:c r="O10" s="33" t="str">
        <x:v>Mantenga la base salarial, las tarifas, las referencias bancarias y los importes recurrentes de nómina.</x:v>
      </x:c>
      <x:c r="P10" s="33" t="str">
        <x:v>Mantenga la base salarial, las tarifas, las referencias bancarias y los importes recurrentes de nómina.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 ht="24" customHeight="1">
      <x:c r="A12" s="39" t="str">
        <x:v>REGISTRO DE NÓMINA  •  LAS CELDAS AZULES SON ENTRADAS</x:v>
      </x:c>
      <x:c r="B12" s="39" t="str">
        <x:v>REGISTRO DE NÓMINA  •  LAS CELDAS AZULES SON ENTRADAS</x:v>
      </x:c>
      <x:c r="C12" s="39" t="str">
        <x:v>REGISTRO DE NÓMINA  •  LAS CELDAS AZULES SON ENTRADAS</x:v>
      </x:c>
      <x:c r="D12" s="39" t="str">
        <x:v>REGISTRO DE NÓMINA  •  LAS CELDAS AZULES SON ENTRADAS</x:v>
      </x:c>
      <x:c r="E12" s="39" t="str">
        <x:v>REGISTRO DE NÓMINA  •  LAS CELDAS AZULES SON ENTRADAS</x:v>
      </x:c>
      <x:c r="F12" s="39" t="str">
        <x:v>REGISTRO DE NÓMINA  •  LAS CELDAS AZULES SON ENTRADAS</x:v>
      </x:c>
      <x:c r="G12" s="39" t="str">
        <x:v>REGISTRO DE NÓMINA  •  LAS CELDAS AZULES SON ENTRADAS</x:v>
      </x:c>
      <x:c r="H12" s="39" t="str">
        <x:v>REGISTRO DE NÓMINA  •  LAS CELDAS AZULES SON ENTRADAS</x:v>
      </x:c>
      <x:c r="I12" s="39" t="str">
        <x:v>REGISTRO DE NÓMINA  •  LAS CELDAS AZULES SON ENTRADAS</x:v>
      </x:c>
      <x:c r="J12" s="39" t="str">
        <x:v>REGISTRO DE NÓMINA  •  LAS CELDAS AZULES SON ENTRADAS</x:v>
      </x:c>
      <x:c r="K12" s="39" t="str">
        <x:v>REGISTRO DE NÓMINA  •  LAS CELDAS AZULES SON ENTRADAS</x:v>
      </x:c>
      <x:c r="L12" s="39" t="str">
        <x:v>REGISTRO DE NÓMINA  •  LAS CELDAS AZULES SON ENTRADAS</x:v>
      </x:c>
      <x:c r="M12" s="39" t="str">
        <x:v>REGISTRO DE NÓMINA  •  LAS CELDAS AZULES SON ENTRADAS</x:v>
      </x:c>
      <x:c r="N12" s="39" t="str">
        <x:v>REGISTRO DE NÓMINA  •  LAS CELDAS AZULES SON ENTRADAS</x:v>
      </x:c>
      <x:c r="O12" s="39" t="str">
        <x:v>REGISTRO DE NÓMINA  •  LAS CELDAS AZULES SON ENTRADAS</x:v>
      </x:c>
      <x:c r="P12" s="39" t="str">
        <x:v>REGISTRO DE NÓMINA  •  LAS CELDAS AZULES SON ENTRADAS</x:v>
      </x:c>
      <x:c r="Q12" s="39" t="str">
        <x:v>REGISTRO DE NÓMINA  •  LAS CELDAS AZULES SON ENTRADAS</x:v>
      </x:c>
      <x:c r="R12" s="39" t="str">
        <x:v>REGISTRO DE NÓMINA  •  LAS CELDAS AZULES SON ENTRADAS</x:v>
      </x:c>
      <x:c r="S12" s="39" t="str">
        <x:v>REGISTRO DE NÓMINA  •  LAS CELDAS AZULES SON ENTRADAS</x:v>
      </x:c>
      <x:c r="T12" s="39" t="str">
        <x:v>REGISTRO DE NÓMINA  •  LAS CELDAS AZULES SON ENTRADAS</x:v>
      </x:c>
    </x:row>
    <x:row r="13">
      <x:c r="A13" s="66" t="str">
        <x:v>ID del empleado</x:v>
      </x:c>
      <x:c r="B13" s="66" t="str">
        <x:v>Nombre del empleado</x:v>
      </x:c>
      <x:c r="C13" s="66" t="str">
        <x:v>Departamento</x:v>
      </x:c>
      <x:c r="D13" s="66" t="str">
        <x:v>Estado</x:v>
      </x:c>
      <x:c r="E13" s="66" t="str">
        <x:v>Base salarial</x:v>
      </x:c>
      <x:c r="F13" s="66" t="str">
        <x:v>Pago mensual base</x:v>
      </x:c>
      <x:c r="G13" s="66" t="str">
        <x:v>Tarifa por hora</x:v>
      </x:c>
      <x:c r="H13" s="66" t="str">
        <x:v>Horas predeterminadas</x:v>
      </x:c>
      <x:c r="I13" s="66" t="str">
        <x:v>Referencia bancaria</x:v>
      </x:c>
      <x:c r="J13" s="66" t="str">
        <x:v>Ref. de identificación fiscal</x:v>
      </x:c>
      <x:c r="K13" s="66" t="str">
        <x:v>Complemento recurrente</x:v>
      </x:c>
      <x:c r="L13" s="66" t="str">
        <x:v>Deducción recurrente</x:v>
      </x:c>
      <x:c r="M13" s="66" t="str">
        <x:v>Fecha de incorporación</x:v>
      </x:c>
      <x:c r="N13" s="66" t="str">
        <x:v>Método de pago</x:v>
      </x:c>
      <x:c r="O13" s="66" t="str">
        <x:v>Revisor</x:v>
      </x:c>
      <x:c r="P13" s="176"/>
      <x:c r="Q13" s="176"/>
      <x:c r="R13" s="176"/>
      <x:c r="S13" s="176"/>
      <x:c r="T13" s="176"/>
    </x:row>
    <x:row r="14">
      <x:c r="A14" s="187" t="str">
        <x:v>EMP-001</x:v>
      </x:c>
      <x:c r="B14" s="188" t="str">
        <x:v>Mina Foster</x:v>
      </x:c>
      <x:c r="C14" s="183" t="str">
        <x:v>Operaciones</x:v>
      </x:c>
      <x:c r="D14" s="183" t="str">
        <x:v>Activo</x:v>
      </x:c>
      <x:c r="E14" s="183" t="str">
        <x:v>Mensual</x:v>
      </x:c>
      <x:c r="F14" s="189" t="n">
        <x:v>4200</x:v>
      </x:c>
      <x:c r="G14" s="189" t="n">
        <x:v>0</x:v>
      </x:c>
      <x:c r="H14" s="189" t="n">
        <x:v>173.33</x:v>
      </x:c>
      <x:c r="I14" s="183" t="str">
        <x:v>BANK-0141</x:v>
      </x:c>
      <x:c r="J14" s="183" t="str">
        <x:v>TAX-101</x:v>
      </x:c>
      <x:c r="K14" s="189" t="n">
        <x:v>250</x:v>
      </x:c>
      <x:c r="L14" s="189" t="n">
        <x:v>75</x:v>
      </x:c>
      <x:c r="M14" s="185" t="n">
        <x:v>44972</x:v>
      </x:c>
      <x:c r="N14" s="183" t="str">
        <x:v>Transferencia bancaria</x:v>
      </x:c>
      <x:c r="O14" s="183" t="str">
        <x:v>Maya Chen</x:v>
      </x:c>
      <x:c r="P14" s="176"/>
      <x:c r="Q14" s="176"/>
      <x:c r="R14" s="176"/>
      <x:c r="S14" s="176"/>
      <x:c r="T14" s="176"/>
    </x:row>
    <x:row r="15">
      <x:c r="A15" s="187" t="str">
        <x:v>EMP-002</x:v>
      </x:c>
      <x:c r="B15" s="188" t="str">
        <x:v>Sara Malik</x:v>
      </x:c>
      <x:c r="C15" s="183" t="str">
        <x:v>Ventas</x:v>
      </x:c>
      <x:c r="D15" s="183" t="str">
        <x:v>Activo</x:v>
      </x:c>
      <x:c r="E15" s="183" t="str">
        <x:v>Mensual</x:v>
      </x:c>
      <x:c r="F15" s="189" t="n">
        <x:v>3800</x:v>
      </x:c>
      <x:c r="G15" s="189" t="n">
        <x:v>0</x:v>
      </x:c>
      <x:c r="H15" s="189" t="n">
        <x:v>173.33</x:v>
      </x:c>
      <x:c r="I15" s="183" t="str">
        <x:v>BANK-0202</x:v>
      </x:c>
      <x:c r="J15" s="183" t="str">
        <x:v>TAX-102</x:v>
      </x:c>
      <x:c r="K15" s="189" t="n">
        <x:v>150</x:v>
      </x:c>
      <x:c r="L15" s="189" t="n">
        <x:v>50</x:v>
      </x:c>
      <x:c r="M15" s="185" t="n">
        <x:v>45384</x:v>
      </x:c>
      <x:c r="N15" s="183" t="str">
        <x:v>Transferencia bancaria</x:v>
      </x:c>
      <x:c r="O15" s="183" t="str">
        <x:v>Omar Hassan</x:v>
      </x:c>
      <x:c r="P15" s="176"/>
      <x:c r="Q15" s="176"/>
      <x:c r="R15" s="176"/>
      <x:c r="S15" s="176"/>
      <x:c r="T15" s="176"/>
    </x:row>
    <x:row r="16">
      <x:c r="A16" s="187" t="str">
        <x:v>EMP-003</x:v>
      </x:c>
      <x:c r="B16" s="188" t="str">
        <x:v>Daniel Reed</x:v>
      </x:c>
      <x:c r="C16" s="183" t="str">
        <x:v>Administración</x:v>
      </x:c>
      <x:c r="D16" s="183" t="str">
        <x:v>Activo</x:v>
      </x:c>
      <x:c r="E16" s="183" t="str">
        <x:v>Mensual</x:v>
      </x:c>
      <x:c r="F16" s="189" t="n">
        <x:v>3500</x:v>
      </x:c>
      <x:c r="G16" s="189" t="n">
        <x:v>0</x:v>
      </x:c>
      <x:c r="H16" s="189" t="n">
        <x:v>173.33</x:v>
      </x:c>
      <x:c r="I16" s="183" t="str">
        <x:v>BANK-0143</x:v>
      </x:c>
      <x:c r="J16" s="183" t="str">
        <x:v>TAX-103</x:v>
      </x:c>
      <x:c r="K16" s="189" t="n">
        <x:v>100</x:v>
      </x:c>
      <x:c r="L16" s="189" t="n">
        <x:v>40</x:v>
      </x:c>
      <x:c r="M16" s="185" t="n">
        <x:v>44824</x:v>
      </x:c>
      <x:c r="N16" s="183" t="str">
        <x:v>Transferencia bancaria</x:v>
      </x:c>
      <x:c r="O16" s="183" t="str">
        <x:v>Lina Park</x:v>
      </x:c>
      <x:c r="P16" s="176"/>
      <x:c r="Q16" s="176"/>
      <x:c r="R16" s="176"/>
      <x:c r="S16" s="176"/>
      <x:c r="T16" s="176"/>
    </x:row>
    <x:row r="17">
      <x:c r="A17" s="187" t="str">
        <x:v>EMP-004</x:v>
      </x:c>
      <x:c r="B17" s="188" t="str">
        <x:v>Noor Hassan</x:v>
      </x:c>
      <x:c r="C17" s="183" t="str">
        <x:v>Atención al cliente</x:v>
      </x:c>
      <x:c r="D17" s="183" t="str">
        <x:v>Activo</x:v>
      </x:c>
      <x:c r="E17" s="183" t="str">
        <x:v>Mensual</x:v>
      </x:c>
      <x:c r="F17" s="189" t="n">
        <x:v>4100</x:v>
      </x:c>
      <x:c r="G17" s="189" t="n">
        <x:v>0</x:v>
      </x:c>
      <x:c r="H17" s="189" t="n">
        <x:v>173.33</x:v>
      </x:c>
      <x:c r="I17" s="183" t="str">
        <x:v>BANK-0144</x:v>
      </x:c>
      <x:c r="J17" s="183" t="str">
        <x:v>TAX-104</x:v>
      </x:c>
      <x:c r="K17" s="189" t="n">
        <x:v>200</x:v>
      </x:c>
      <x:c r="L17" s="189" t="n">
        <x:v>60</x:v>
      </x:c>
      <x:c r="M17" s="185" t="n">
        <x:v>45667</x:v>
      </x:c>
      <x:c r="N17" s="183" t="str">
        <x:v>Transferencia bancaria</x:v>
      </x:c>
      <x:c r="O17" s="183" t="str">
        <x:v>Maya Chen</x:v>
      </x:c>
      <x:c r="P17" s="176"/>
      <x:c r="Q17" s="176"/>
      <x:c r="R17" s="176"/>
      <x:c r="S17" s="176"/>
      <x:c r="T17" s="176"/>
    </x:row>
    <x:row r="18">
      <x:c r="A18" s="187" t="str">
        <x:v>EMP-005</x:v>
      </x:c>
      <x:c r="B18" s="188" t="str">
        <x:v>James Cole</x:v>
      </x:c>
      <x:c r="C18" s="183" t="str">
        <x:v>Almacén</x:v>
      </x:c>
      <x:c r="D18" s="183" t="str">
        <x:v>Activo</x:v>
      </x:c>
      <x:c r="E18" s="183" t="str">
        <x:v>Por hora</x:v>
      </x:c>
      <x:c r="F18" s="189" t="n">
        <x:v>0</x:v>
      </x:c>
      <x:c r="G18" s="189" t="n">
        <x:v>22.5</x:v>
      </x:c>
      <x:c r="H18" s="189" t="n">
        <x:v>160</x:v>
      </x:c>
      <x:c r="I18" s="183" t="str">
        <x:v>BANK-0105</x:v>
      </x:c>
      <x:c r="J18" s="183" t="str">
        <x:v>TAX-105</x:v>
      </x:c>
      <x:c r="K18" s="189" t="n">
        <x:v>75</x:v>
      </x:c>
      <x:c r="L18" s="189" t="n">
        <x:v>25</x:v>
      </x:c>
      <x:c r="M18" s="185" t="n">
        <x:v>45248</x:v>
      </x:c>
      <x:c r="N18" s="183" t="str">
        <x:v>Transferencia bancaria</x:v>
      </x:c>
      <x:c r="O18" s="183" t="str">
        <x:v>Noor Hassan</x:v>
      </x:c>
      <x:c r="P18" s="176"/>
      <x:c r="Q18" s="176"/>
      <x:c r="R18" s="176"/>
      <x:c r="S18" s="176"/>
      <x:c r="T18" s="176"/>
    </x:row>
    <x:row r="19">
      <x:c r="A19" s="187" t="str">
        <x:v>EMP-006</x:v>
      </x:c>
      <x:c r="B19" s="188" t="str">
        <x:v>Kareem Aziz</x:v>
      </x:c>
      <x:c r="C19" s="183" t="str">
        <x:v>Operaciones</x:v>
      </x:c>
      <x:c r="D19" s="183" t="str">
        <x:v>Activo</x:v>
      </x:c>
      <x:c r="E19" s="183" t="str">
        <x:v>Por hora</x:v>
      </x:c>
      <x:c r="F19" s="189" t="n">
        <x:v>0</x:v>
      </x:c>
      <x:c r="G19" s="189" t="n">
        <x:v>24</x:v>
      </x:c>
      <x:c r="H19" s="189" t="n">
        <x:v>168</x:v>
      </x:c>
      <x:c r="I19" s="183" t="str">
        <x:v>BANK-0106</x:v>
      </x:c>
      <x:c r="J19" s="183" t="str">
        <x:v>TAX-106</x:v>
      </x:c>
      <x:c r="K19" s="189" t="n">
        <x:v>100</x:v>
      </x:c>
      <x:c r="L19" s="189" t="n">
        <x:v>30</x:v>
      </x:c>
      <x:c r="M19" s="185" t="n">
        <x:v>45820</x:v>
      </x:c>
      <x:c r="N19" s="183" t="str">
        <x:v>Transferencia bancaria</x:v>
      </x:c>
      <x:c r="O19" s="183" t="str">
        <x:v>Maya Chen</x:v>
      </x:c>
      <x:c r="P19" s="176"/>
      <x:c r="Q19" s="176"/>
      <x:c r="R19" s="176"/>
      <x:c r="S19" s="176"/>
      <x:c r="T19" s="176"/>
    </x:row>
    <x:row r="20">
      <x:c r="A20" s="187" t="str">
        <x:v>EMP-007</x:v>
      </x:c>
      <x:c r="B20" s="188" t="str">
        <x:v>Anna Brooks</x:v>
      </x:c>
      <x:c r="C20" s="183" t="str">
        <x:v>Ventas</x:v>
      </x:c>
      <x:c r="D20" s="183" t="str">
        <x:v>Activo</x:v>
      </x:c>
      <x:c r="E20" s="183" t="str">
        <x:v>Por hora</x:v>
      </x:c>
      <x:c r="F20" s="189" t="n">
        <x:v>0</x:v>
      </x:c>
      <x:c r="G20" s="189" t="n">
        <x:v>19.5</x:v>
      </x:c>
      <x:c r="H20" s="189" t="n">
        <x:v>96</x:v>
      </x:c>
      <x:c r="I20" s="183" t="str">
        <x:v>BANK-0107</x:v>
      </x:c>
      <x:c r="J20" s="183" t="str">
        <x:v>TAX-107</x:v>
      </x:c>
      <x:c r="K20" s="189" t="n">
        <x:v>50</x:v>
      </x:c>
      <x:c r="L20" s="189" t="n">
        <x:v>20</x:v>
      </x:c>
      <x:c r="M20" s="185" t="n">
        <x:v>45474</x:v>
      </x:c>
      <x:c r="N20" s="183" t="str">
        <x:v>Transferencia bancaria</x:v>
      </x:c>
      <x:c r="O20" s="183" t="str">
        <x:v>Omar Hassan</x:v>
      </x:c>
      <x:c r="P20" s="176"/>
      <x:c r="Q20" s="176"/>
      <x:c r="R20" s="176"/>
      <x:c r="S20" s="176"/>
      <x:c r="T20" s="176"/>
    </x:row>
    <x:row r="21">
      <x:c r="A21" s="187" t="str">
        <x:v>EMP-008</x:v>
      </x:c>
      <x:c r="B21" s="188" t="str">
        <x:v>Lina Park</x:v>
      </x:c>
      <x:c r="C21" s="183" t="str">
        <x:v>Dirección</x:v>
      </x:c>
      <x:c r="D21" s="183" t="str">
        <x:v>Baja</x:v>
      </x:c>
      <x:c r="E21" s="183" t="str">
        <x:v>Mensual</x:v>
      </x:c>
      <x:c r="F21" s="189" t="n">
        <x:v>5200</x:v>
      </x:c>
      <x:c r="G21" s="189" t="n">
        <x:v>0</x:v>
      </x:c>
      <x:c r="H21" s="189" t="n">
        <x:v>173.33</x:v>
      </x:c>
      <x:c r="I21" s="183" t="str">
        <x:v>BANK-0108</x:v>
      </x:c>
      <x:c r="J21" s="183" t="str">
        <x:v>TAX-108</x:v>
      </x:c>
      <x:c r="K21" s="189" t="n">
        <x:v>300</x:v>
      </x:c>
      <x:c r="L21" s="189" t="n">
        <x:v>90</x:v>
      </x:c>
      <x:c r="M21" s="185" t="n">
        <x:v>44319</x:v>
      </x:c>
      <x:c r="N21" s="183" t="str">
        <x:v>Transferencia bancaria</x:v>
      </x:c>
      <x:c r="O21" s="183" t="str">
        <x:v>Lina Park</x:v>
      </x:c>
      <x:c r="P21" s="176"/>
      <x:c r="Q21" s="176"/>
      <x:c r="R21" s="176"/>
      <x:c r="S21" s="176"/>
      <x:c r="T21" s="176"/>
    </x:row>
    <x:row r="22">
      <x:c r="A22" s="187"/>
      <x:c r="B22" s="188"/>
      <x:c r="C22" s="183"/>
      <x:c r="D22" s="183"/>
      <x:c r="E22" s="183"/>
      <x:c r="F22" s="189"/>
      <x:c r="G22" s="189"/>
      <x:c r="H22" s="189"/>
      <x:c r="I22" s="183"/>
      <x:c r="J22" s="183"/>
      <x:c r="K22" s="189"/>
      <x:c r="L22" s="189"/>
      <x:c r="M22" s="185"/>
      <x:c r="N22" s="183"/>
      <x:c r="O22" s="183"/>
      <x:c r="P22" s="176"/>
      <x:c r="Q22" s="176"/>
      <x:c r="R22" s="176"/>
      <x:c r="S22" s="176"/>
      <x:c r="T22" s="176"/>
    </x:row>
    <x:row r="23">
      <x:c r="A23" s="187"/>
      <x:c r="B23" s="188"/>
      <x:c r="C23" s="183"/>
      <x:c r="D23" s="183"/>
      <x:c r="E23" s="183"/>
      <x:c r="F23" s="189"/>
      <x:c r="G23" s="189"/>
      <x:c r="H23" s="189"/>
      <x:c r="I23" s="183"/>
      <x:c r="J23" s="183"/>
      <x:c r="K23" s="189"/>
      <x:c r="L23" s="189"/>
      <x:c r="M23" s="185"/>
      <x:c r="N23" s="183"/>
      <x:c r="O23" s="183"/>
      <x:c r="P23" s="176"/>
      <x:c r="Q23" s="176"/>
      <x:c r="R23" s="176"/>
      <x:c r="S23" s="176"/>
      <x:c r="T23" s="176"/>
    </x:row>
    <x:row r="24">
      <x:c r="A24" s="187"/>
      <x:c r="B24" s="188"/>
      <x:c r="C24" s="183"/>
      <x:c r="D24" s="183"/>
      <x:c r="E24" s="183"/>
      <x:c r="F24" s="189"/>
      <x:c r="G24" s="189"/>
      <x:c r="H24" s="189"/>
      <x:c r="I24" s="183"/>
      <x:c r="J24" s="183"/>
      <x:c r="K24" s="189"/>
      <x:c r="L24" s="189"/>
      <x:c r="M24" s="185"/>
      <x:c r="N24" s="183"/>
      <x:c r="O24" s="183"/>
      <x:c r="P24" s="176"/>
      <x:c r="Q24" s="176"/>
      <x:c r="R24" s="176"/>
      <x:c r="S24" s="176"/>
      <x:c r="T24" s="176"/>
    </x:row>
    <x:row r="25">
      <x:c r="A25" s="187"/>
      <x:c r="B25" s="188"/>
      <x:c r="C25" s="183"/>
      <x:c r="D25" s="183"/>
      <x:c r="E25" s="183"/>
      <x:c r="F25" s="189"/>
      <x:c r="G25" s="189"/>
      <x:c r="H25" s="189"/>
      <x:c r="I25" s="183"/>
      <x:c r="J25" s="183"/>
      <x:c r="K25" s="189"/>
      <x:c r="L25" s="189"/>
      <x:c r="M25" s="185"/>
      <x:c r="N25" s="183"/>
      <x:c r="O25" s="183"/>
      <x:c r="P25" s="176"/>
      <x:c r="Q25" s="176"/>
      <x:c r="R25" s="176"/>
      <x:c r="S25" s="176"/>
      <x:c r="T25" s="176"/>
    </x:row>
    <x:row r="26">
      <x:c r="A26" s="187"/>
      <x:c r="B26" s="188"/>
      <x:c r="C26" s="183"/>
      <x:c r="D26" s="183"/>
      <x:c r="E26" s="183"/>
      <x:c r="F26" s="189"/>
      <x:c r="G26" s="189"/>
      <x:c r="H26" s="189"/>
      <x:c r="I26" s="183"/>
      <x:c r="J26" s="183"/>
      <x:c r="K26" s="189"/>
      <x:c r="L26" s="189"/>
      <x:c r="M26" s="185"/>
      <x:c r="N26" s="183"/>
      <x:c r="O26" s="183"/>
      <x:c r="P26" s="176"/>
      <x:c r="Q26" s="176"/>
      <x:c r="R26" s="176"/>
      <x:c r="S26" s="176"/>
      <x:c r="T26" s="176"/>
    </x:row>
    <x:row r="27">
      <x:c r="A27" s="187"/>
      <x:c r="B27" s="188"/>
      <x:c r="C27" s="183"/>
      <x:c r="D27" s="183"/>
      <x:c r="E27" s="183"/>
      <x:c r="F27" s="189"/>
      <x:c r="G27" s="189"/>
      <x:c r="H27" s="189"/>
      <x:c r="I27" s="183"/>
      <x:c r="J27" s="183"/>
      <x:c r="K27" s="189"/>
      <x:c r="L27" s="189"/>
      <x:c r="M27" s="185"/>
      <x:c r="N27" s="183"/>
      <x:c r="O27" s="183"/>
      <x:c r="P27" s="176"/>
      <x:c r="Q27" s="176"/>
      <x:c r="R27" s="176"/>
      <x:c r="S27" s="176"/>
      <x:c r="T27" s="176"/>
    </x:row>
    <x:row r="28">
      <x:c r="A28" s="187"/>
      <x:c r="B28" s="188"/>
      <x:c r="C28" s="183"/>
      <x:c r="D28" s="183"/>
      <x:c r="E28" s="183"/>
      <x:c r="F28" s="189"/>
      <x:c r="G28" s="189"/>
      <x:c r="H28" s="189"/>
      <x:c r="I28" s="183"/>
      <x:c r="J28" s="183"/>
      <x:c r="K28" s="189"/>
      <x:c r="L28" s="189"/>
      <x:c r="M28" s="185"/>
      <x:c r="N28" s="183"/>
      <x:c r="O28" s="183"/>
      <x:c r="P28" s="176"/>
      <x:c r="Q28" s="176"/>
      <x:c r="R28" s="176"/>
      <x:c r="S28" s="176"/>
      <x:c r="T28" s="176"/>
    </x:row>
    <x:row r="29">
      <x:c r="A29" s="187"/>
      <x:c r="B29" s="188"/>
      <x:c r="C29" s="183"/>
      <x:c r="D29" s="183"/>
      <x:c r="E29" s="183"/>
      <x:c r="F29" s="189"/>
      <x:c r="G29" s="189"/>
      <x:c r="H29" s="189"/>
      <x:c r="I29" s="183"/>
      <x:c r="J29" s="183"/>
      <x:c r="K29" s="189"/>
      <x:c r="L29" s="189"/>
      <x:c r="M29" s="185"/>
      <x:c r="N29" s="183"/>
      <x:c r="O29" s="183"/>
      <x:c r="P29" s="176"/>
      <x:c r="Q29" s="176"/>
      <x:c r="R29" s="176"/>
      <x:c r="S29" s="176"/>
      <x:c r="T29" s="176"/>
    </x:row>
    <x:row r="30">
      <x:c r="A30" s="187"/>
      <x:c r="B30" s="188"/>
      <x:c r="C30" s="183"/>
      <x:c r="D30" s="183"/>
      <x:c r="E30" s="183"/>
      <x:c r="F30" s="189"/>
      <x:c r="G30" s="189"/>
      <x:c r="H30" s="189"/>
      <x:c r="I30" s="183"/>
      <x:c r="J30" s="183"/>
      <x:c r="K30" s="189"/>
      <x:c r="L30" s="189"/>
      <x:c r="M30" s="185"/>
      <x:c r="N30" s="183"/>
      <x:c r="O30" s="183"/>
      <x:c r="P30" s="176"/>
      <x:c r="Q30" s="176"/>
      <x:c r="R30" s="176"/>
      <x:c r="S30" s="176"/>
      <x:c r="T30" s="176"/>
    </x:row>
    <x:row r="31">
      <x:c r="A31" s="187"/>
      <x:c r="B31" s="188"/>
      <x:c r="C31" s="183"/>
      <x:c r="D31" s="183"/>
      <x:c r="E31" s="183"/>
      <x:c r="F31" s="189"/>
      <x:c r="G31" s="189"/>
      <x:c r="H31" s="189"/>
      <x:c r="I31" s="183"/>
      <x:c r="J31" s="183"/>
      <x:c r="K31" s="189"/>
      <x:c r="L31" s="189"/>
      <x:c r="M31" s="185"/>
      <x:c r="N31" s="183"/>
      <x:c r="O31" s="183"/>
      <x:c r="P31" s="176"/>
      <x:c r="Q31" s="176"/>
      <x:c r="R31" s="176"/>
      <x:c r="S31" s="176"/>
      <x:c r="T31" s="176"/>
    </x:row>
    <x:row r="32">
      <x:c r="A32" s="187"/>
      <x:c r="B32" s="188"/>
      <x:c r="C32" s="183"/>
      <x:c r="D32" s="183"/>
      <x:c r="E32" s="183"/>
      <x:c r="F32" s="189"/>
      <x:c r="G32" s="189"/>
      <x:c r="H32" s="189"/>
      <x:c r="I32" s="183"/>
      <x:c r="J32" s="183"/>
      <x:c r="K32" s="189"/>
      <x:c r="L32" s="189"/>
      <x:c r="M32" s="185"/>
      <x:c r="N32" s="183"/>
      <x:c r="O32" s="183"/>
      <x:c r="P32" s="176"/>
      <x:c r="Q32" s="176"/>
      <x:c r="R32" s="176"/>
      <x:c r="S32" s="176"/>
      <x:c r="T32" s="176"/>
    </x:row>
    <x:row r="33">
      <x:c r="A33" s="187"/>
      <x:c r="B33" s="188"/>
      <x:c r="C33" s="183"/>
      <x:c r="D33" s="183"/>
      <x:c r="E33" s="183"/>
      <x:c r="F33" s="189"/>
      <x:c r="G33" s="189"/>
      <x:c r="H33" s="189"/>
      <x:c r="I33" s="183"/>
      <x:c r="J33" s="183"/>
      <x:c r="K33" s="189"/>
      <x:c r="L33" s="189"/>
      <x:c r="M33" s="185"/>
      <x:c r="N33" s="183"/>
      <x:c r="O33" s="183"/>
      <x:c r="P33" s="176"/>
      <x:c r="Q33" s="176"/>
      <x:c r="R33" s="176"/>
      <x:c r="S33" s="176"/>
      <x:c r="T33" s="176"/>
    </x:row>
    <x:row r="34">
      <x:c r="A34" s="187"/>
      <x:c r="B34" s="188"/>
      <x:c r="C34" s="183"/>
      <x:c r="D34" s="183"/>
      <x:c r="E34" s="183"/>
      <x:c r="F34" s="189"/>
      <x:c r="G34" s="189"/>
      <x:c r="H34" s="189"/>
      <x:c r="I34" s="183"/>
      <x:c r="J34" s="183"/>
      <x:c r="K34" s="189"/>
      <x:c r="L34" s="189"/>
      <x:c r="M34" s="185"/>
      <x:c r="N34" s="183"/>
      <x:c r="O34" s="183"/>
      <x:c r="P34" s="176"/>
      <x:c r="Q34" s="176"/>
      <x:c r="R34" s="176"/>
      <x:c r="S34" s="176"/>
      <x:c r="T34" s="176"/>
    </x:row>
    <x:row r="35">
      <x:c r="A35" s="187"/>
      <x:c r="B35" s="188"/>
      <x:c r="C35" s="183"/>
      <x:c r="D35" s="183"/>
      <x:c r="E35" s="183"/>
      <x:c r="F35" s="189"/>
      <x:c r="G35" s="189"/>
      <x:c r="H35" s="189"/>
      <x:c r="I35" s="183"/>
      <x:c r="J35" s="183"/>
      <x:c r="K35" s="189"/>
      <x:c r="L35" s="189"/>
      <x:c r="M35" s="185"/>
      <x:c r="N35" s="183"/>
      <x:c r="O35" s="183"/>
      <x:c r="P35" s="176"/>
      <x:c r="Q35" s="176"/>
      <x:c r="R35" s="176"/>
      <x:c r="S35" s="176"/>
      <x:c r="T35" s="176"/>
    </x:row>
    <x:row r="36">
      <x:c r="A36" s="187"/>
      <x:c r="B36" s="188"/>
      <x:c r="C36" s="183"/>
      <x:c r="D36" s="183"/>
      <x:c r="E36" s="183"/>
      <x:c r="F36" s="189"/>
      <x:c r="G36" s="189"/>
      <x:c r="H36" s="189"/>
      <x:c r="I36" s="183"/>
      <x:c r="J36" s="183"/>
      <x:c r="K36" s="189"/>
      <x:c r="L36" s="189"/>
      <x:c r="M36" s="185"/>
      <x:c r="N36" s="183"/>
      <x:c r="O36" s="183"/>
      <x:c r="P36" s="176"/>
      <x:c r="Q36" s="176"/>
      <x:c r="R36" s="176"/>
      <x:c r="S36" s="176"/>
      <x:c r="T36" s="176"/>
    </x:row>
    <x:row r="37">
      <x:c r="A37" s="187"/>
      <x:c r="B37" s="188"/>
      <x:c r="C37" s="183"/>
      <x:c r="D37" s="183"/>
      <x:c r="E37" s="183"/>
      <x:c r="F37" s="189"/>
      <x:c r="G37" s="189"/>
      <x:c r="H37" s="189"/>
      <x:c r="I37" s="183"/>
      <x:c r="J37" s="183"/>
      <x:c r="K37" s="189"/>
      <x:c r="L37" s="189"/>
      <x:c r="M37" s="185"/>
      <x:c r="N37" s="183"/>
      <x:c r="O37" s="183"/>
      <x:c r="P37" s="176"/>
      <x:c r="Q37" s="176"/>
      <x:c r="R37" s="176"/>
      <x:c r="S37" s="176"/>
      <x:c r="T37" s="176"/>
    </x:row>
    <x:row r="38">
      <x:c r="A38" s="187"/>
      <x:c r="B38" s="188"/>
      <x:c r="C38" s="183"/>
      <x:c r="D38" s="183"/>
      <x:c r="E38" s="183"/>
      <x:c r="F38" s="189"/>
      <x:c r="G38" s="189"/>
      <x:c r="H38" s="189"/>
      <x:c r="I38" s="183"/>
      <x:c r="J38" s="183"/>
      <x:c r="K38" s="189"/>
      <x:c r="L38" s="189"/>
      <x:c r="M38" s="185"/>
      <x:c r="N38" s="183"/>
      <x:c r="O38" s="183"/>
      <x:c r="P38" s="176"/>
      <x:c r="Q38" s="176"/>
      <x:c r="R38" s="176"/>
      <x:c r="S38" s="176"/>
      <x:c r="T38" s="176"/>
    </x:row>
    <x:row r="39">
      <x:c r="A39" s="187"/>
      <x:c r="B39" s="188"/>
      <x:c r="C39" s="183"/>
      <x:c r="D39" s="183"/>
      <x:c r="E39" s="183"/>
      <x:c r="F39" s="189"/>
      <x:c r="G39" s="189"/>
      <x:c r="H39" s="189"/>
      <x:c r="I39" s="183"/>
      <x:c r="J39" s="183"/>
      <x:c r="K39" s="189"/>
      <x:c r="L39" s="189"/>
      <x:c r="M39" s="185"/>
      <x:c r="N39" s="183"/>
      <x:c r="O39" s="183"/>
      <x:c r="P39" s="176"/>
      <x:c r="Q39" s="176"/>
      <x:c r="R39" s="176"/>
      <x:c r="S39" s="176"/>
      <x:c r="T39" s="176"/>
    </x:row>
    <x:row r="40">
      <x:c r="A40" s="187"/>
      <x:c r="B40" s="188"/>
      <x:c r="C40" s="183"/>
      <x:c r="D40" s="183"/>
      <x:c r="E40" s="183"/>
      <x:c r="F40" s="189"/>
      <x:c r="G40" s="189"/>
      <x:c r="H40" s="189"/>
      <x:c r="I40" s="183"/>
      <x:c r="J40" s="183"/>
      <x:c r="K40" s="189"/>
      <x:c r="L40" s="189"/>
      <x:c r="M40" s="185"/>
      <x:c r="N40" s="183"/>
      <x:c r="O40" s="183"/>
      <x:c r="P40" s="176"/>
      <x:c r="Q40" s="176"/>
      <x:c r="R40" s="176"/>
      <x:c r="S40" s="176"/>
      <x:c r="T40" s="176"/>
    </x:row>
    <x:row r="41">
      <x:c r="A41" s="187"/>
      <x:c r="B41" s="188"/>
      <x:c r="C41" s="183"/>
      <x:c r="D41" s="183"/>
      <x:c r="E41" s="183"/>
      <x:c r="F41" s="189"/>
      <x:c r="G41" s="189"/>
      <x:c r="H41" s="189"/>
      <x:c r="I41" s="183"/>
      <x:c r="J41" s="183"/>
      <x:c r="K41" s="189"/>
      <x:c r="L41" s="189"/>
      <x:c r="M41" s="185"/>
      <x:c r="N41" s="183"/>
      <x:c r="O41" s="183"/>
      <x:c r="P41" s="176"/>
      <x:c r="Q41" s="176"/>
      <x:c r="R41" s="176"/>
      <x:c r="S41" s="176"/>
      <x:c r="T41" s="176"/>
    </x:row>
    <x:row r="42">
      <x:c r="A42" s="187"/>
      <x:c r="B42" s="188"/>
      <x:c r="C42" s="183"/>
      <x:c r="D42" s="183"/>
      <x:c r="E42" s="183"/>
      <x:c r="F42" s="189"/>
      <x:c r="G42" s="189"/>
      <x:c r="H42" s="189"/>
      <x:c r="I42" s="183"/>
      <x:c r="J42" s="183"/>
      <x:c r="K42" s="189"/>
      <x:c r="L42" s="189"/>
      <x:c r="M42" s="185"/>
      <x:c r="N42" s="183"/>
      <x:c r="O42" s="183"/>
      <x:c r="P42" s="176"/>
      <x:c r="Q42" s="176"/>
      <x:c r="R42" s="176"/>
      <x:c r="S42" s="176"/>
      <x:c r="T42" s="176"/>
    </x:row>
    <x:row r="43">
      <x:c r="A43" s="187"/>
      <x:c r="B43" s="188"/>
      <x:c r="C43" s="183"/>
      <x:c r="D43" s="183"/>
      <x:c r="E43" s="183"/>
      <x:c r="F43" s="189"/>
      <x:c r="G43" s="189"/>
      <x:c r="H43" s="189"/>
      <x:c r="I43" s="183"/>
      <x:c r="J43" s="183"/>
      <x:c r="K43" s="189"/>
      <x:c r="L43" s="189"/>
      <x:c r="M43" s="185"/>
      <x:c r="N43" s="183"/>
      <x:c r="O43" s="183"/>
      <x:c r="P43" s="176"/>
      <x:c r="Q43" s="176"/>
      <x:c r="R43" s="176"/>
      <x:c r="S43" s="176"/>
      <x:c r="T43" s="176"/>
    </x:row>
    <x:row r="44">
      <x:c r="A44" s="187"/>
      <x:c r="B44" s="188"/>
      <x:c r="C44" s="183"/>
      <x:c r="D44" s="183"/>
      <x:c r="E44" s="183"/>
      <x:c r="F44" s="189"/>
      <x:c r="G44" s="189"/>
      <x:c r="H44" s="189"/>
      <x:c r="I44" s="183"/>
      <x:c r="J44" s="183"/>
      <x:c r="K44" s="189"/>
      <x:c r="L44" s="189"/>
      <x:c r="M44" s="185"/>
      <x:c r="N44" s="183"/>
      <x:c r="O44" s="183"/>
      <x:c r="P44" s="176"/>
      <x:c r="Q44" s="176"/>
      <x:c r="R44" s="176"/>
      <x:c r="S44" s="176"/>
      <x:c r="T44" s="176"/>
    </x:row>
    <x:row r="45">
      <x:c r="A45" s="187"/>
      <x:c r="B45" s="188"/>
      <x:c r="C45" s="183"/>
      <x:c r="D45" s="183"/>
      <x:c r="E45" s="183"/>
      <x:c r="F45" s="189"/>
      <x:c r="G45" s="189"/>
      <x:c r="H45" s="189"/>
      <x:c r="I45" s="183"/>
      <x:c r="J45" s="183"/>
      <x:c r="K45" s="189"/>
      <x:c r="L45" s="189"/>
      <x:c r="M45" s="185"/>
      <x:c r="N45" s="183"/>
      <x:c r="O45" s="183"/>
      <x:c r="P45" s="176"/>
      <x:c r="Q45" s="176"/>
      <x:c r="R45" s="176"/>
      <x:c r="S45" s="176"/>
      <x:c r="T45" s="176"/>
    </x:row>
    <x:row r="46">
      <x:c r="A46" s="187"/>
      <x:c r="B46" s="188"/>
      <x:c r="C46" s="183"/>
      <x:c r="D46" s="183"/>
      <x:c r="E46" s="183"/>
      <x:c r="F46" s="189"/>
      <x:c r="G46" s="189"/>
      <x:c r="H46" s="189"/>
      <x:c r="I46" s="183"/>
      <x:c r="J46" s="183"/>
      <x:c r="K46" s="189"/>
      <x:c r="L46" s="189"/>
      <x:c r="M46" s="185"/>
      <x:c r="N46" s="183"/>
      <x:c r="O46" s="183"/>
      <x:c r="P46" s="176"/>
      <x:c r="Q46" s="176"/>
      <x:c r="R46" s="176"/>
      <x:c r="S46" s="176"/>
      <x:c r="T46" s="176"/>
    </x:row>
    <x:row r="47">
      <x:c r="A47" s="187"/>
      <x:c r="B47" s="188"/>
      <x:c r="C47" s="183"/>
      <x:c r="D47" s="183"/>
      <x:c r="E47" s="183"/>
      <x:c r="F47" s="189"/>
      <x:c r="G47" s="189"/>
      <x:c r="H47" s="189"/>
      <x:c r="I47" s="183"/>
      <x:c r="J47" s="183"/>
      <x:c r="K47" s="189"/>
      <x:c r="L47" s="189"/>
      <x:c r="M47" s="185"/>
      <x:c r="N47" s="183"/>
      <x:c r="O47" s="183"/>
      <x:c r="P47" s="176"/>
      <x:c r="Q47" s="176"/>
      <x:c r="R47" s="176"/>
      <x:c r="S47" s="176"/>
      <x:c r="T47" s="176"/>
    </x:row>
    <x:row r="48">
      <x:c r="A48" s="187"/>
      <x:c r="B48" s="188"/>
      <x:c r="C48" s="183"/>
      <x:c r="D48" s="183"/>
      <x:c r="E48" s="183"/>
      <x:c r="F48" s="189"/>
      <x:c r="G48" s="189"/>
      <x:c r="H48" s="189"/>
      <x:c r="I48" s="183"/>
      <x:c r="J48" s="183"/>
      <x:c r="K48" s="189"/>
      <x:c r="L48" s="189"/>
      <x:c r="M48" s="185"/>
      <x:c r="N48" s="183"/>
      <x:c r="O48" s="183"/>
      <x:c r="P48" s="176"/>
      <x:c r="Q48" s="176"/>
      <x:c r="R48" s="176"/>
      <x:c r="S48" s="176"/>
      <x:c r="T48" s="176"/>
    </x:row>
    <x:row r="49">
      <x:c r="A49" s="187"/>
      <x:c r="B49" s="188"/>
      <x:c r="C49" s="183"/>
      <x:c r="D49" s="183"/>
      <x:c r="E49" s="183"/>
      <x:c r="F49" s="189"/>
      <x:c r="G49" s="189"/>
      <x:c r="H49" s="189"/>
      <x:c r="I49" s="183"/>
      <x:c r="J49" s="183"/>
      <x:c r="K49" s="189"/>
      <x:c r="L49" s="189"/>
      <x:c r="M49" s="185"/>
      <x:c r="N49" s="183"/>
      <x:c r="O49" s="183"/>
      <x:c r="P49" s="176"/>
      <x:c r="Q49" s="176"/>
      <x:c r="R49" s="176"/>
      <x:c r="S49" s="176"/>
      <x:c r="T49" s="176"/>
    </x:row>
    <x:row r="50">
      <x:c r="A50" s="187"/>
      <x:c r="B50" s="188"/>
      <x:c r="C50" s="183"/>
      <x:c r="D50" s="183"/>
      <x:c r="E50" s="183"/>
      <x:c r="F50" s="189"/>
      <x:c r="G50" s="189"/>
      <x:c r="H50" s="189"/>
      <x:c r="I50" s="183"/>
      <x:c r="J50" s="183"/>
      <x:c r="K50" s="189"/>
      <x:c r="L50" s="189"/>
      <x:c r="M50" s="185"/>
      <x:c r="N50" s="183"/>
      <x:c r="O50" s="183"/>
      <x:c r="P50" s="176"/>
      <x:c r="Q50" s="176"/>
      <x:c r="R50" s="176"/>
      <x:c r="S50" s="176"/>
      <x:c r="T50" s="176"/>
    </x:row>
    <x:row r="51">
      <x:c r="A51" s="187"/>
      <x:c r="B51" s="188"/>
      <x:c r="C51" s="183"/>
      <x:c r="D51" s="183"/>
      <x:c r="E51" s="183"/>
      <x:c r="F51" s="189"/>
      <x:c r="G51" s="189"/>
      <x:c r="H51" s="189"/>
      <x:c r="I51" s="183"/>
      <x:c r="J51" s="183"/>
      <x:c r="K51" s="189"/>
      <x:c r="L51" s="189"/>
      <x:c r="M51" s="185"/>
      <x:c r="N51" s="183"/>
      <x:c r="O51" s="183"/>
      <x:c r="P51" s="176"/>
      <x:c r="Q51" s="176"/>
      <x:c r="R51" s="176"/>
      <x:c r="S51" s="176"/>
      <x:c r="T51" s="176"/>
    </x:row>
    <x:row r="52">
      <x:c r="A52" s="187"/>
      <x:c r="B52" s="188"/>
      <x:c r="C52" s="183"/>
      <x:c r="D52" s="183"/>
      <x:c r="E52" s="183"/>
      <x:c r="F52" s="189"/>
      <x:c r="G52" s="189"/>
      <x:c r="H52" s="189"/>
      <x:c r="I52" s="183"/>
      <x:c r="J52" s="183"/>
      <x:c r="K52" s="189"/>
      <x:c r="L52" s="189"/>
      <x:c r="M52" s="185"/>
      <x:c r="N52" s="183"/>
      <x:c r="O52" s="183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T12"/>
  </x:mergeCells>
  <x:dataValidations count="5">
    <x:dataValidation type="list" sqref="C14:C52">
      <x:formula1>'SETUP'!$J$15:$J$20</x:formula1>
    </x:dataValidation>
    <x:dataValidation type="list" sqref="D14:D52">
      <x:formula1>'SETUP'!$K$15:$K$17</x:formula1>
    </x:dataValidation>
    <x:dataValidation type="list" sqref="E14:E52">
      <x:formula1>'SETUP'!$L$15:$L$16</x:formula1>
    </x:dataValidation>
    <x:dataValidation type="list" sqref="N14:N52">
      <x:formula1>'SETUP'!$M$15:$M$16</x:formula1>
    </x:dataValidation>
    <x:dataValidation type="list" sqref="O14:O52">
      <x:formula1>'SETUP'!$Q$15:$Q$18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2" t="str">
        <x:v>⌂  Inicio</x:v>
      </x:c>
      <x:c r="B2" s="12" t="str">
        <x:v>⌂  Inicio</x:v>
      </x:c>
      <x:c r="C2" s="12" t="str">
        <x:v>⚙  Configuración</x:v>
      </x:c>
      <x:c r="D2" s="12" t="str">
        <x:v>⚙  Configuración</x:v>
      </x:c>
      <x:c r="E2" s="12" t="str">
        <x:v>●  Empleados</x:v>
      </x:c>
      <x:c r="F2" s="12" t="str">
        <x:v>●  Empleados</x:v>
      </x:c>
      <x:c r="G2" s="12" t="str">
        <x:v>●  Empleados</x:v>
      </x:c>
      <x:c r="H2" s="14" t="str">
        <x:v>▤  Nómina</x:v>
      </x:c>
      <x:c r="I2" s="14" t="str">
        <x:v>▤  Nómina</x:v>
      </x:c>
      <x:c r="J2" s="14" t="str">
        <x:v>▤  Nómina</x:v>
      </x:c>
      <x:c r="K2" s="12" t="str">
        <x:v>＋  Ajustes</x:v>
      </x:c>
      <x:c r="L2" s="12" t="str">
        <x:v>＋  Ajustes</x:v>
      </x:c>
      <x:c r="M2" s="12" t="str">
        <x:v>▣  Recibo de pago</x:v>
      </x:c>
      <x:c r="N2" s="12" t="str">
        <x:v>▣  Recibo de pago</x:v>
      </x:c>
      <x:c r="O2" s="12" t="str">
        <x:v>▣  Recibo de pago</x:v>
      </x:c>
      <x:c r="P2" s="12" t="str">
        <x:v>▲  Excepciones</x:v>
      </x:c>
      <x:c r="Q2" s="12" t="str">
        <x:v>▲  Excepciones</x:v>
      </x:c>
      <x:c r="R2" s="12" t="str">
        <x:v>▥  Panel</x:v>
      </x:c>
      <x:c r="S2" s="12" t="str">
        <x:v>▥  Panel</x:v>
      </x:c>
      <x:c r="T2" s="12" t="str">
        <x:v>▥  Panel</x:v>
      </x:c>
    </x:row>
    <x:row r="3" ht="29" customHeight="1">
      <x:c r="A3" s="12" t="str">
        <x:v>⌂  Inicio</x:v>
      </x:c>
      <x:c r="B3" s="12" t="str">
        <x:v>⌂  Inicio</x:v>
      </x:c>
      <x:c r="C3" s="12" t="str">
        <x:v>⚙  Configuración</x:v>
      </x:c>
      <x:c r="D3" s="12" t="str">
        <x:v>⚙  Configuración</x:v>
      </x:c>
      <x:c r="E3" s="12" t="str">
        <x:v>●  Empleados</x:v>
      </x:c>
      <x:c r="F3" s="12" t="str">
        <x:v>●  Empleados</x:v>
      </x:c>
      <x:c r="G3" s="12" t="str">
        <x:v>●  Empleados</x:v>
      </x:c>
      <x:c r="H3" s="15" t="str">
        <x:v>▤  Nómina</x:v>
      </x:c>
      <x:c r="I3" s="15" t="str">
        <x:v>▤  Nómina</x:v>
      </x:c>
      <x:c r="J3" s="15" t="str">
        <x:v>▤  Nómina</x:v>
      </x:c>
      <x:c r="K3" s="12" t="str">
        <x:v>＋  Ajustes</x:v>
      </x:c>
      <x:c r="L3" s="12" t="str">
        <x:v>＋  Ajustes</x:v>
      </x:c>
      <x:c r="M3" s="12" t="str">
        <x:v>▣  Recibo de pago</x:v>
      </x:c>
      <x:c r="N3" s="12" t="str">
        <x:v>▣  Recibo de pago</x:v>
      </x:c>
      <x:c r="O3" s="12" t="str">
        <x:v>▣  Recibo de pago</x:v>
      </x:c>
      <x:c r="P3" s="12" t="str">
        <x:v>▲  Excepciones</x:v>
      </x:c>
      <x:c r="Q3" s="12" t="str">
        <x:v>▲  Excepciones</x:v>
      </x:c>
      <x:c r="R3" s="12" t="str">
        <x:v>▥  Panel</x:v>
      </x:c>
      <x:c r="S3" s="12" t="str">
        <x:v>▥  Panel</x:v>
      </x:c>
      <x:c r="T3" s="12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ESPACIO DE NÓMINA</x:v>
      </x:c>
      <x:c r="B5" s="19" t="str">
        <x:v>ESPACIO DE NÓMINA</x:v>
      </x:c>
      <x:c r="C5" s="19" t="str">
        <x:v>ESPACIO DE NÓMINA</x:v>
      </x:c>
      <x:c r="D5" s="19" t="str">
        <x:v>ESPACIO DE NÓMINA</x:v>
      </x:c>
      <x:c r="E5" s="19" t="str">
        <x:v>ESPACIO DE NÓMINA</x:v>
      </x:c>
      <x:c r="F5" s="19" t="str">
        <x:v>ESPACIO DE NÓMINA</x:v>
      </x:c>
      <x:c r="G5" s="19" t="str">
        <x:v>ESPACIO DE NÓMINA</x:v>
      </x:c>
      <x:c r="H5" s="19" t="str">
        <x:v>ESPACIO DE NÓMINA</x:v>
      </x:c>
      <x:c r="I5" s="19" t="str">
        <x:v>ESPACIO DE NÓMINA</x:v>
      </x:c>
      <x:c r="J5" s="19" t="str">
        <x:v>ESPACIO DE NÓMINA</x:v>
      </x:c>
      <x:c r="K5" s="19" t="str">
        <x:v>ESPACIO DE NÓMINA</x:v>
      </x:c>
      <x:c r="L5" s="19" t="str">
        <x:v>ESPACIO DE NÓMINA</x:v>
      </x:c>
      <x:c r="M5" s="19" t="str">
        <x:v>ESPACIO DE NÓMINA</x:v>
      </x:c>
      <x:c r="N5" s="19" t="str">
        <x:v>ESPACIO DE NÓMINA</x:v>
      </x:c>
      <x:c r="O5" s="19" t="str">
        <x:v>ESPACIO DE NÓMINA</x:v>
      </x:c>
      <x:c r="P5" s="19" t="str">
        <x:v>ESPACIO DE NÓMINA</x:v>
      </x:c>
      <x:c r="Q5" s="28" t="str">
        <x:v>PREPARAR Y APROBAR</x:v>
      </x:c>
      <x:c r="R5" s="29" t="str">
        <x:v>PREPARAR Y APROBAR</x:v>
      </x:c>
      <x:c r="S5" s="29" t="str">
        <x:v>PREPARAR Y APROBAR</x:v>
      </x:c>
      <x:c r="T5" s="29" t="str">
        <x:v>PREPARAR Y APROBAR</x:v>
      </x:c>
    </x:row>
    <x:row r="6" ht="28" customHeight="1">
      <x:c r="A6" s="181" t="str">
        <x:v>Preparación de nómina</x:v>
      </x:c>
      <x:c r="B6" s="22" t="str">
        <x:v>Preparación de nómina</x:v>
      </x:c>
      <x:c r="C6" s="22" t="str">
        <x:v>Preparación de nómina</x:v>
      </x:c>
      <x:c r="D6" s="22" t="str">
        <x:v>Preparación de nómina</x:v>
      </x:c>
      <x:c r="E6" s="22" t="str">
        <x:v>Preparación de nómina</x:v>
      </x:c>
      <x:c r="F6" s="22" t="str">
        <x:v>Preparación de nómina</x:v>
      </x:c>
      <x:c r="G6" s="22" t="str">
        <x:v>Preparación de nómina</x:v>
      </x:c>
      <x:c r="H6" s="22" t="str">
        <x:v>Preparación de nómina</x:v>
      </x:c>
      <x:c r="I6" s="22" t="str">
        <x:v>Preparación de nómina</x:v>
      </x:c>
      <x:c r="J6" s="22" t="str">
        <x:v>Preparación de nómina</x:v>
      </x:c>
      <x:c r="K6" s="22" t="str">
        <x:v>Preparación de nómina</x:v>
      </x:c>
      <x:c r="L6" s="22" t="str">
        <x:v>Preparación de nómina</x:v>
      </x:c>
      <x:c r="M6" s="22" t="str">
        <x:v>Preparación de nómina</x:v>
      </x:c>
      <x:c r="N6" s="22" t="str">
        <x:v>Preparación de nómina</x:v>
      </x:c>
      <x:c r="O6" s="22" t="str">
        <x:v>Preparación de nómina</x:v>
      </x:c>
      <x:c r="P6" s="22" t="str">
        <x:v>Preparación de nómina</x:v>
      </x:c>
      <x:c r="Q6" s="28" t="str">
        <x:v>PREPARAR Y APROBAR</x:v>
      </x:c>
      <x:c r="R6" s="29" t="str">
        <x:v>PREPARAR Y APROBAR</x:v>
      </x:c>
      <x:c r="S6" s="29" t="str">
        <x:v>PREPARAR Y APROBAR</x:v>
      </x:c>
      <x:c r="T6" s="29" t="str">
        <x:v>PREPARAR Y APROBAR</x:v>
      </x:c>
    </x:row>
    <x:row r="7" ht="28" customHeight="1">
      <x:c r="A7" s="181" t="str">
        <x:v>Preparación de nómina</x:v>
      </x:c>
      <x:c r="B7" s="22" t="str">
        <x:v>Preparación de nómina</x:v>
      </x:c>
      <x:c r="C7" s="22" t="str">
        <x:v>Preparación de nómina</x:v>
      </x:c>
      <x:c r="D7" s="22" t="str">
        <x:v>Preparación de nómina</x:v>
      </x:c>
      <x:c r="E7" s="22" t="str">
        <x:v>Preparación de nómina</x:v>
      </x:c>
      <x:c r="F7" s="22" t="str">
        <x:v>Preparación de nómina</x:v>
      </x:c>
      <x:c r="G7" s="22" t="str">
        <x:v>Preparación de nómina</x:v>
      </x:c>
      <x:c r="H7" s="22" t="str">
        <x:v>Preparación de nómina</x:v>
      </x:c>
      <x:c r="I7" s="22" t="str">
        <x:v>Preparación de nómina</x:v>
      </x:c>
      <x:c r="J7" s="22" t="str">
        <x:v>Preparación de nómina</x:v>
      </x:c>
      <x:c r="K7" s="22" t="str">
        <x:v>Preparación de nómina</x:v>
      </x:c>
      <x:c r="L7" s="22" t="str">
        <x:v>Preparación de nómina</x:v>
      </x:c>
      <x:c r="M7" s="22" t="str">
        <x:v>Preparación de nómina</x:v>
      </x:c>
      <x:c r="N7" s="22" t="str">
        <x:v>Preparación de nómina</x:v>
      </x:c>
      <x:c r="O7" s="22" t="str">
        <x:v>Preparación de nómina</x:v>
      </x:c>
      <x:c r="P7" s="22" t="str">
        <x:v>Preparación de nómina</x:v>
      </x:c>
      <x:c r="Q7" s="28" t="str">
        <x:v>PREPARAR Y APROBAR</x:v>
      </x:c>
      <x:c r="R7" s="29" t="str">
        <x:v>PREPARAR Y APROBAR</x:v>
      </x:c>
      <x:c r="S7" s="29" t="str">
        <x:v>PREPARAR Y APROBAR</x:v>
      </x:c>
      <x:c r="T7" s="29" t="str">
        <x:v>PREPARAR Y APROBAR</x:v>
      </x:c>
    </x:row>
    <x:row r="8" ht="28" customHeight="1">
      <x:c r="A8" s="181" t="str">
        <x:v>Preparación de nómina</x:v>
      </x:c>
      <x:c r="B8" s="22" t="str">
        <x:v>Preparación de nómina</x:v>
      </x:c>
      <x:c r="C8" s="22" t="str">
        <x:v>Preparación de nómina</x:v>
      </x:c>
      <x:c r="D8" s="22" t="str">
        <x:v>Preparación de nómina</x:v>
      </x:c>
      <x:c r="E8" s="22" t="str">
        <x:v>Preparación de nómina</x:v>
      </x:c>
      <x:c r="F8" s="22" t="str">
        <x:v>Preparación de nómina</x:v>
      </x:c>
      <x:c r="G8" s="22" t="str">
        <x:v>Preparación de nómina</x:v>
      </x:c>
      <x:c r="H8" s="22" t="str">
        <x:v>Preparación de nómina</x:v>
      </x:c>
      <x:c r="I8" s="22" t="str">
        <x:v>Preparación de nómina</x:v>
      </x:c>
      <x:c r="J8" s="22" t="str">
        <x:v>Preparación de nómina</x:v>
      </x:c>
      <x:c r="K8" s="22" t="str">
        <x:v>Preparación de nómina</x:v>
      </x:c>
      <x:c r="L8" s="22" t="str">
        <x:v>Preparación de nómina</x:v>
      </x:c>
      <x:c r="M8" s="22" t="str">
        <x:v>Preparación de nómina</x:v>
      </x:c>
      <x:c r="N8" s="22" t="str">
        <x:v>Preparación de nómina</x:v>
      </x:c>
      <x:c r="O8" s="22" t="str">
        <x:v>Preparación de nómina</x:v>
      </x:c>
      <x:c r="P8" s="22" t="str">
        <x:v>Preparación de nómina</x:v>
      </x:c>
      <x:c r="Q8" s="28" t="str">
        <x:v>PREPARAR Y APROBAR</x:v>
      </x:c>
      <x:c r="R8" s="29" t="str">
        <x:v>PREPARAR Y APROBAR</x:v>
      </x:c>
      <x:c r="S8" s="29" t="str">
        <x:v>PREPARAR Y APROBAR</x:v>
      </x:c>
      <x:c r="T8" s="29" t="str">
        <x:v>PREPARAR Y APROBAR</x:v>
      </x:c>
    </x:row>
    <x:row r="9" ht="22" customHeight="1">
      <x:c r="A9" s="33" t="str">
        <x:v>Revise a cada empleado desde la base salarial hasta el pago neto, la preparación para aprobación y el estado del pago.</x:v>
      </x:c>
      <x:c r="B9" s="33" t="str">
        <x:v>Revise a cada empleado desde la base salarial hasta el pago neto, la preparación para aprobación y el estado del pago.</x:v>
      </x:c>
      <x:c r="C9" s="33" t="str">
        <x:v>Revise a cada empleado desde la base salarial hasta el pago neto, la preparación para aprobación y el estado del pago.</x:v>
      </x:c>
      <x:c r="D9" s="33" t="str">
        <x:v>Revise a cada empleado desde la base salarial hasta el pago neto, la preparación para aprobación y el estado del pago.</x:v>
      </x:c>
      <x:c r="E9" s="33" t="str">
        <x:v>Revise a cada empleado desde la base salarial hasta el pago neto, la preparación para aprobación y el estado del pago.</x:v>
      </x:c>
      <x:c r="F9" s="33" t="str">
        <x:v>Revise a cada empleado desde la base salarial hasta el pago neto, la preparación para aprobación y el estado del pago.</x:v>
      </x:c>
      <x:c r="G9" s="33" t="str">
        <x:v>Revise a cada empleado desde la base salarial hasta el pago neto, la preparación para aprobación y el estado del pago.</x:v>
      </x:c>
      <x:c r="H9" s="33" t="str">
        <x:v>Revise a cada empleado desde la base salarial hasta el pago neto, la preparación para aprobación y el estado del pago.</x:v>
      </x:c>
      <x:c r="I9" s="33" t="str">
        <x:v>Revise a cada empleado desde la base salarial hasta el pago neto, la preparación para aprobación y el estado del pago.</x:v>
      </x:c>
      <x:c r="J9" s="33" t="str">
        <x:v>Revise a cada empleado desde la base salarial hasta el pago neto, la preparación para aprobación y el estado del pago.</x:v>
      </x:c>
      <x:c r="K9" s="33" t="str">
        <x:v>Revise a cada empleado desde la base salarial hasta el pago neto, la preparación para aprobación y el estado del pago.</x:v>
      </x:c>
      <x:c r="L9" s="33" t="str">
        <x:v>Revise a cada empleado desde la base salarial hasta el pago neto, la preparación para aprobación y el estado del pago.</x:v>
      </x:c>
      <x:c r="M9" s="33" t="str">
        <x:v>Revise a cada empleado desde la base salarial hasta el pago neto, la preparación para aprobación y el estado del pago.</x:v>
      </x:c>
      <x:c r="N9" s="33" t="str">
        <x:v>Revise a cada empleado desde la base salarial hasta el pago neto, la preparación para aprobación y el estado del pago.</x:v>
      </x:c>
      <x:c r="O9" s="33" t="str">
        <x:v>Revise a cada empleado desde la base salarial hasta el pago neto, la preparación para aprobación y el estado del pago.</x:v>
      </x:c>
      <x:c r="P9" s="33" t="str">
        <x:v>Revise a cada empleado desde la base salarial hasta el pago neto, la preparación para aprobación y el estado del pago.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Revise a cada empleado desde la base salarial hasta el pago neto, la preparación para aprobación y el estado del pago.</x:v>
      </x:c>
      <x:c r="B10" s="33" t="str">
        <x:v>Revise a cada empleado desde la base salarial hasta el pago neto, la preparación para aprobación y el estado del pago.</x:v>
      </x:c>
      <x:c r="C10" s="33" t="str">
        <x:v>Revise a cada empleado desde la base salarial hasta el pago neto, la preparación para aprobación y el estado del pago.</x:v>
      </x:c>
      <x:c r="D10" s="33" t="str">
        <x:v>Revise a cada empleado desde la base salarial hasta el pago neto, la preparación para aprobación y el estado del pago.</x:v>
      </x:c>
      <x:c r="E10" s="33" t="str">
        <x:v>Revise a cada empleado desde la base salarial hasta el pago neto, la preparación para aprobación y el estado del pago.</x:v>
      </x:c>
      <x:c r="F10" s="33" t="str">
        <x:v>Revise a cada empleado desde la base salarial hasta el pago neto, la preparación para aprobación y el estado del pago.</x:v>
      </x:c>
      <x:c r="G10" s="33" t="str">
        <x:v>Revise a cada empleado desde la base salarial hasta el pago neto, la preparación para aprobación y el estado del pago.</x:v>
      </x:c>
      <x:c r="H10" s="33" t="str">
        <x:v>Revise a cada empleado desde la base salarial hasta el pago neto, la preparación para aprobación y el estado del pago.</x:v>
      </x:c>
      <x:c r="I10" s="33" t="str">
        <x:v>Revise a cada empleado desde la base salarial hasta el pago neto, la preparación para aprobación y el estado del pago.</x:v>
      </x:c>
      <x:c r="J10" s="33" t="str">
        <x:v>Revise a cada empleado desde la base salarial hasta el pago neto, la preparación para aprobación y el estado del pago.</x:v>
      </x:c>
      <x:c r="K10" s="33" t="str">
        <x:v>Revise a cada empleado desde la base salarial hasta el pago neto, la preparación para aprobación y el estado del pago.</x:v>
      </x:c>
      <x:c r="L10" s="33" t="str">
        <x:v>Revise a cada empleado desde la base salarial hasta el pago neto, la preparación para aprobación y el estado del pago.</x:v>
      </x:c>
      <x:c r="M10" s="33" t="str">
        <x:v>Revise a cada empleado desde la base salarial hasta el pago neto, la preparación para aprobación y el estado del pago.</x:v>
      </x:c>
      <x:c r="N10" s="33" t="str">
        <x:v>Revise a cada empleado desde la base salarial hasta el pago neto, la preparación para aprobación y el estado del pago.</x:v>
      </x:c>
      <x:c r="O10" s="33" t="str">
        <x:v>Revise a cada empleado desde la base salarial hasta el pago neto, la preparación para aprobación y el estado del pago.</x:v>
      </x:c>
      <x:c r="P10" s="33" t="str">
        <x:v>Revise a cada empleado desde la base salarial hasta el pago neto, la preparación para aprobación y el estado del pago.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73" t="str">
        <x:v>EMPLEADOS EN NÓMINA</x:v>
      </x:c>
      <x:c r="B12" s="73" t="str">
        <x:v>EMPLEADOS EN NÓMINA</x:v>
      </x:c>
      <x:c r="C12" s="73" t="str">
        <x:v>EMPLEADOS EN NÓMINA</x:v>
      </x:c>
      <x:c r="D12" s="73" t="str">
        <x:v>EMPLEADOS EN NÓMINA</x:v>
      </x:c>
      <x:c r="E12" s="95" t="str">
        <x:v>PAGO BRUTO</x:v>
      </x:c>
      <x:c r="F12" s="95" t="str">
        <x:v>PAGO BRUTO</x:v>
      </x:c>
      <x:c r="G12" s="95" t="str">
        <x:v>PAGO BRUTO</x:v>
      </x:c>
      <x:c r="H12" s="95" t="str">
        <x:v>PAGO BRUTO</x:v>
      </x:c>
      <x:c r="I12" s="99" t="str">
        <x:v>TOTAL DEDUCCIONES</x:v>
      </x:c>
      <x:c r="J12" s="99" t="str">
        <x:v>TOTAL DEDUCCIONES</x:v>
      </x:c>
      <x:c r="K12" s="99" t="str">
        <x:v>TOTAL DEDUCCIONES</x:v>
      </x:c>
      <x:c r="L12" s="99" t="str">
        <x:v>TOTAL DEDUCCIONES</x:v>
      </x:c>
      <x:c r="M12" s="102" t="str">
        <x:v>NÓMINA NETA</x:v>
      </x:c>
      <x:c r="N12" s="102" t="str">
        <x:v>NÓMINA NETA</x:v>
      </x:c>
      <x:c r="O12" s="102" t="str">
        <x:v>NÓMINA NETA</x:v>
      </x:c>
      <x:c r="P12" s="102" t="str">
        <x:v>NÓMINA NETA</x:v>
      </x:c>
      <x:c r="Q12" s="99" t="str">
        <x:v>EXCEPCIONES</x:v>
      </x:c>
      <x:c r="R12" s="99" t="str">
        <x:v>EXCEPCIONES</x:v>
      </x:c>
      <x:c r="S12" s="99" t="str">
        <x:v>EXCEPCIONES</x:v>
      </x:c>
      <x:c r="T12" s="99" t="str">
        <x:v>EXCEPCIONES</x:v>
      </x:c>
    </x:row>
    <x:row r="13">
      <x:c r="A13" s="92" t="n">
        <x:f>COUNTIF($A$19:$A$58,"&lt;&gt;" )</x:f>
        <x:v>7</x:v>
      </x:c>
      <x:c r="B13" s="87" t="str"/>
      <x:c r="C13" s="87" t="str"/>
      <x:c r="D13" s="88" t="str"/>
      <x:c r="E13" s="96" t="n">
        <x:f>SUM($L$19:$L$58)</x:f>
        <x:v>29680.223720648475</x:v>
      </x:c>
      <x:c r="F13" s="87" t="str"/>
      <x:c r="G13" s="87" t="str"/>
      <x:c r="H13" s="88" t="str"/>
      <x:c r="I13" s="96" t="n">
        <x:f>SUM($M$19:$O$58)</x:f>
        <x:v>3875</x:v>
      </x:c>
      <x:c r="J13" s="87" t="str"/>
      <x:c r="K13" s="87" t="str"/>
      <x:c r="L13" s="88" t="str"/>
      <x:c r="M13" s="96" t="n">
        <x:f>SUM($P$19:$P$58)</x:f>
        <x:v>25805.223720648475</x:v>
      </x:c>
      <x:c r="N13" s="87" t="str"/>
      <x:c r="O13" s="87" t="str"/>
      <x:c r="P13" s="88" t="str"/>
      <x:c r="Q13" s="92" t="n">
        <x:f>COUNTIFS($A$19:$A$58,"&lt;&gt;",$S$19:$S$58,"&lt;&gt;LIMPIO")</x:f>
        <x:v>1</x:v>
      </x:c>
      <x:c r="R13" s="87" t="str"/>
      <x:c r="S13" s="87" t="str"/>
      <x:c r="T13" s="88" t="str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86" t="str"/>
      <x:c r="R14" s="87" t="str"/>
      <x:c r="S14" s="87" t="str"/>
      <x:c r="T14" s="88" t="str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89" t="str"/>
      <x:c r="R15" s="90" t="str"/>
      <x:c r="S15" s="90" t="str"/>
      <x:c r="T15" s="91" t="str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 ht="24" customHeight="1">
      <x:c r="A17" s="39" t="str">
        <x:v>REGISTRO DE NÓMINA  •  AZUL = ENTRADA  •  GRIS = CALCULADO</x:v>
      </x:c>
      <x:c r="B17" s="39" t="str">
        <x:v>REGISTRO DE NÓMINA  •  AZUL = ENTRADA  •  GRIS = CALCULADO</x:v>
      </x:c>
      <x:c r="C17" s="39" t="str">
        <x:v>REGISTRO DE NÓMINA  •  AZUL = ENTRADA  •  GRIS = CALCULADO</x:v>
      </x:c>
      <x:c r="D17" s="39" t="str">
        <x:v>REGISTRO DE NÓMINA  •  AZUL = ENTRADA  •  GRIS = CALCULADO</x:v>
      </x:c>
      <x:c r="E17" s="39" t="str">
        <x:v>REGISTRO DE NÓMINA  •  AZUL = ENTRADA  •  GRIS = CALCULADO</x:v>
      </x:c>
      <x:c r="F17" s="39" t="str">
        <x:v>REGISTRO DE NÓMINA  •  AZUL = ENTRADA  •  GRIS = CALCULADO</x:v>
      </x:c>
      <x:c r="G17" s="39" t="str">
        <x:v>REGISTRO DE NÓMINA  •  AZUL = ENTRADA  •  GRIS = CALCULADO</x:v>
      </x:c>
      <x:c r="H17" s="39" t="str">
        <x:v>REGISTRO DE NÓMINA  •  AZUL = ENTRADA  •  GRIS = CALCULADO</x:v>
      </x:c>
      <x:c r="I17" s="39" t="str">
        <x:v>REGISTRO DE NÓMINA  •  AZUL = ENTRADA  •  GRIS = CALCULADO</x:v>
      </x:c>
      <x:c r="J17" s="39" t="str">
        <x:v>REGISTRO DE NÓMINA  •  AZUL = ENTRADA  •  GRIS = CALCULADO</x:v>
      </x:c>
      <x:c r="K17" s="39" t="str">
        <x:v>REGISTRO DE NÓMINA  •  AZUL = ENTRADA  •  GRIS = CALCULADO</x:v>
      </x:c>
      <x:c r="L17" s="39" t="str">
        <x:v>REGISTRO DE NÓMINA  •  AZUL = ENTRADA  •  GRIS = CALCULADO</x:v>
      </x:c>
      <x:c r="M17" s="39" t="str">
        <x:v>REGISTRO DE NÓMINA  •  AZUL = ENTRADA  •  GRIS = CALCULADO</x:v>
      </x:c>
      <x:c r="N17" s="39" t="str">
        <x:v>REGISTRO DE NÓMINA  •  AZUL = ENTRADA  •  GRIS = CALCULADO</x:v>
      </x:c>
      <x:c r="O17" s="39" t="str">
        <x:v>REGISTRO DE NÓMINA  •  AZUL = ENTRADA  •  GRIS = CALCULADO</x:v>
      </x:c>
      <x:c r="P17" s="39" t="str">
        <x:v>REGISTRO DE NÓMINA  •  AZUL = ENTRADA  •  GRIS = CALCULADO</x:v>
      </x:c>
      <x:c r="Q17" s="39" t="str">
        <x:v>REGISTRO DE NÓMINA  •  AZUL = ENTRADA  •  GRIS = CALCULADO</x:v>
      </x:c>
      <x:c r="R17" s="39" t="str">
        <x:v>REGISTRO DE NÓMINA  •  AZUL = ENTRADA  •  GRIS = CALCULADO</x:v>
      </x:c>
      <x:c r="S17" s="39" t="str">
        <x:v>REGISTRO DE NÓMINA  •  AZUL = ENTRADA  •  GRIS = CALCULADO</x:v>
      </x:c>
      <x:c r="T17" s="39" t="str">
        <x:v>REGISTRO DE NÓMINA  •  AZUL = ENTRADA  •  GRIS = CALCULADO</x:v>
      </x:c>
    </x:row>
    <x:row r="18" ht="36" customHeight="1">
      <x:c r="A18" s="110" t="str">
        <x:v>ID del empleado</x:v>
      </x:c>
      <x:c r="B18" s="110" t="str">
        <x:v>Nombre del empleado</x:v>
      </x:c>
      <x:c r="C18" s="110" t="str">
        <x:v>Departamento</x:v>
      </x:c>
      <x:c r="D18" s="110" t="str">
        <x:v>Base salarial</x:v>
      </x:c>
      <x:c r="E18" s="110" t="str">
        <x:v>Horas ordinarias</x:v>
      </x:c>
      <x:c r="F18" s="110" t="str">
        <x:v>Horas extra</x:v>
      </x:c>
      <x:c r="G18" s="110" t="str">
        <x:v>Pago base</x:v>
      </x:c>
      <x:c r="H18" s="110" t="str">
        <x:v>Pago de horas extra</x:v>
      </x:c>
      <x:c r="I18" s="110" t="str">
        <x:v>Complemento recurrente</x:v>
      </x:c>
      <x:c r="J18" s="110" t="str">
        <x:v>Ingresos variables</x:v>
      </x:c>
      <x:c r="K18" s="110" t="str">
        <x:v>Reembolsos</x:v>
      </x:c>
      <x:c r="L18" s="110" t="str">
        <x:v>Pago bruto</x:v>
      </x:c>
      <x:c r="M18" s="110" t="str">
        <x:v>Deducción recurrente</x:v>
      </x:c>
      <x:c r="N18" s="110" t="str">
        <x:v>Otras deducciones</x:v>
      </x:c>
      <x:c r="O18" s="110" t="str">
        <x:v>Fiscal / legal</x:v>
      </x:c>
      <x:c r="P18" s="110" t="str">
        <x:v>Pago neto</x:v>
      </x:c>
      <x:c r="Q18" s="110" t="str">
        <x:v>Aprobación</x:v>
      </x:c>
      <x:c r="R18" s="110" t="str">
        <x:v>Estado del pago</x:v>
      </x:c>
      <x:c r="S18" s="110" t="str">
        <x:v>Excepción</x:v>
      </x:c>
      <x:c r="T18" s="110" t="str">
        <x:v>Revisor</x:v>
      </x:c>
    </x:row>
    <x:row r="19">
      <x:c r="A19" s="183" t="str">
        <x:v>EMP-001</x:v>
      </x:c>
      <x:c r="B19" s="190" t="str">
        <x:f>IF($A19="","",IFERROR(INDEX('EMPLEADOS'!$B$14:$B$52,MATCH($A19,'EMPLEADOS'!$A$14:$A$52,0)),""))</x:f>
        <x:v>Mina Foster</x:v>
      </x:c>
      <x:c r="C19" s="190" t="str">
        <x:f>IF($A19="","",IFERROR(INDEX('EMPLEADOS'!$C$14:$C$52,MATCH($A19,'EMPLEADOS'!$A$14:$A$52,0)),""))</x:f>
        <x:v>Operaciones</x:v>
      </x:c>
      <x:c r="D19" s="190" t="str">
        <x:f>IF($A19="","",IFERROR(INDEX('EMPLEADOS'!$E$14:$E$52,MATCH($A19,'EMPLEADOS'!$A$14:$A$52,0)),""))</x:f>
        <x:v>Mensual</x:v>
      </x:c>
      <x:c r="E19" s="189" t="n">
        <x:v>173.33</x:v>
      </x:c>
      <x:c r="F19" s="189" t="n">
        <x:v>6</x:v>
      </x:c>
      <x:c r="G19" s="191" t="n">
        <x:f>IF($A19="","",IF($D19="Mensual",IFERROR(INDEX('EMPLEADOS'!$F$14:$F$52,MATCH($A19,'EMPLEADOS'!$A$14:$A$52,0)),0),$E19*IFERROR(INDEX('EMPLEADOS'!$G$14:$G$52,MATCH($A19,'EMPLEADOS'!$A$14:$A$52,0)),0)))</x:f>
        <x:v>4200</x:v>
      </x:c>
      <x:c r="H19" s="191" t="n">
        <x:f>IF($A19="","",$F19*IF($D19="Mensual",IFERROR(INDEX('EMPLEADOS'!$F$14:$F$52,MATCH($A19,'EMPLEADOS'!$A$14:$A$52,0))/INDEX('EMPLEADOS'!$H$14:$H$52,MATCH($A19,'EMPLEADOS'!$A$14:$A$52,0)),0),IFERROR(INDEX('EMPLEADOS'!$G$14:$G$52,MATCH($A19,'EMPLEADOS'!$A$14:$A$52,0)),0))*1.5)</x:f>
        <x:v>218.08111694455658</x:v>
      </x:c>
      <x:c r="I19" s="191" t="n">
        <x:f>IF($A19="","",IFERROR(INDEX('EMPLEADOS'!$K$14:$K$52,MATCH($A19,'EMPLEADOS'!$A$14:$A$52,0)),0))</x:f>
        <x:v>250</x:v>
      </x:c>
      <x:c r="J19" s="191" t="n">
        <x:f>IF($A19="","",SUMIFS('AJUSTES'!$E$14:$E$60,'AJUSTES'!$B$14:$B$60,$A19,'AJUSTES'!$G$14:$G$60,"Aprobado",'AJUSTES'!$C$14:$C$60,"Bono")+SUMIFS('AJUSTES'!$E$14:$E$60,'AJUSTES'!$B$14:$B$60,$A19,'AJUSTES'!$G$14:$G$60,"Aprobado",'AJUSTES'!$C$14:$C$60,"Comisión")+SUMIFS('AJUSTES'!$E$14:$E$60,'AJUSTES'!$B$14:$B$60,$A19,'AJUSTES'!$G$14:$G$60,"Aprobado",'AJUSTES'!$C$14:$C$60,"Complemento")+SUMIFS('AJUSTES'!$E$14:$E$60,'AJUSTES'!$B$14:$B$60,$A19,'AJUSTES'!$G$14:$G$60,"Aprobado",'AJUSTES'!$C$14:$C$60,"Otro ingreso"))</x:f>
        <x:v>500</x:v>
      </x:c>
      <x:c r="K19" s="191" t="n">
        <x:f>IF($A19="","",SUMIFS('AJUSTES'!$E$14:$E$60,'AJUSTES'!$B$14:$B$60,$A19,'AJUSTES'!$G$14:$G$60,"Aprobado",'AJUSTES'!$C$14:$C$60,"Reembolso"))</x:f>
        <x:v>0</x:v>
      </x:c>
      <x:c r="L19" s="191" t="n">
        <x:f>IF($A19="","",SUM($G19:$K19))</x:f>
        <x:v>5168.081116944557</x:v>
      </x:c>
      <x:c r="M19" s="191" t="n">
        <x:f>IF($A19="","",IFERROR(INDEX('EMPLEADOS'!$L$14:$L$52,MATCH($A19,'EMPLEADOS'!$A$14:$A$52,0)),0))</x:f>
        <x:v>75</x:v>
      </x:c>
      <x:c r="N19" s="191" t="n">
        <x:f>IF($A19="","",SUMIFS('AJUSTES'!$E$14:$E$60,'AJUSTES'!$B$14:$B$60,$A19,'AJUSTES'!$G$14:$G$60,"Aprobado",'AJUSTES'!$C$14:$C$60,"Deducción antes de impuestos")+SUMIFS('AJUSTES'!$E$14:$E$60,'AJUSTES'!$B$14:$B$60,$A19,'AJUSTES'!$G$14:$G$60,"Aprobado",'AJUSTES'!$C$14:$C$60,"Otra deducción"))</x:f>
        <x:v>0</x:v>
      </x:c>
      <x:c r="O19" s="191" t="n">
        <x:f>IF($A19="","",SUMIFS('AJUSTES'!$E$14:$E$60,'AJUSTES'!$B$14:$B$60,$A19,'AJUSTES'!$G$14:$G$60,"Aprobado",'AJUSTES'!$C$14:$C$60,"Fiscal / legal"))</x:f>
        <x:v>620</x:v>
      </x:c>
      <x:c r="P19" s="191" t="n">
        <x:f>IF($A19="","",$L19-SUM($M19:$O19))</x:f>
        <x:v>4473.081116944557</x:v>
      </x:c>
      <x:c r="Q19" s="183" t="str">
        <x:v>Listo</x:v>
      </x:c>
      <x:c r="R19" s="183" t="str">
        <x:v>Programado</x:v>
      </x:c>
      <x:c r="S19" s="190" t="str">
        <x:f>IF($A19="","",IF($Q19="Aprobado","LIMPIO",IF($Q19="Retenido","RETENIDO",IF($Q19="Borrador","REQUIERE APROBACIÓN",IF($R19="No programado","PAGO NO PREPARADO","LIMPIO")))))</x:f>
        <x:v>LIMPIO</x:v>
      </x:c>
      <x:c r="T19" s="190" t="str">
        <x:f>IF($A19="","",IFERROR(INDEX('EMPLEADOS'!$O$14:$O$52,MATCH($A19,'EMPLEADOS'!$A$14:$A$52,0)),""))</x:f>
        <x:v>Maya Chen</x:v>
      </x:c>
    </x:row>
    <x:row r="20">
      <x:c r="A20" s="183" t="str">
        <x:v>EMP-002</x:v>
      </x:c>
      <x:c r="B20" s="190" t="str">
        <x:f>IF($A20="","",IFERROR(INDEX('EMPLEADOS'!$B$14:$B$52,MATCH($A20,'EMPLEADOS'!$A$14:$A$52,0)),""))</x:f>
        <x:v>Sara Malik</x:v>
      </x:c>
      <x:c r="C20" s="190" t="str">
        <x:f>IF($A20="","",IFERROR(INDEX('EMPLEADOS'!$C$14:$C$52,MATCH($A20,'EMPLEADOS'!$A$14:$A$52,0)),""))</x:f>
        <x:v>Ventas</x:v>
      </x:c>
      <x:c r="D20" s="190" t="str">
        <x:f>IF($A20="","",IFERROR(INDEX('EMPLEADOS'!$E$14:$E$52,MATCH($A20,'EMPLEADOS'!$A$14:$A$52,0)),""))</x:f>
        <x:v>Mensual</x:v>
      </x:c>
      <x:c r="E20" s="189" t="n">
        <x:v>173.33</x:v>
      </x:c>
      <x:c r="F20" s="189" t="n">
        <x:v>4</x:v>
      </x:c>
      <x:c r="G20" s="191" t="n">
        <x:f>IF($A20="","",IF($D20="Mensual",IFERROR(INDEX('EMPLEADOS'!$F$14:$F$52,MATCH($A20,'EMPLEADOS'!$A$14:$A$52,0)),0),$E20*IFERROR(INDEX('EMPLEADOS'!$G$14:$G$52,MATCH($A20,'EMPLEADOS'!$A$14:$A$52,0)),0)))</x:f>
        <x:v>3800</x:v>
      </x:c>
      <x:c r="H20" s="191" t="n">
        <x:f>IF($A20="","",$F20*IF($D20="Mensual",IFERROR(INDEX('EMPLEADOS'!$F$14:$F$52,MATCH($A20,'EMPLEADOS'!$A$14:$A$52,0))/INDEX('EMPLEADOS'!$H$14:$H$52,MATCH($A20,'EMPLEADOS'!$A$14:$A$52,0)),0),IFERROR(INDEX('EMPLEADOS'!$G$14:$G$52,MATCH($A20,'EMPLEADOS'!$A$14:$A$52,0)),0))*1.5)</x:f>
        <x:v>131.54099117290716</x:v>
      </x:c>
      <x:c r="I20" s="191" t="n">
        <x:f>IF($A20="","",IFERROR(INDEX('EMPLEADOS'!$K$14:$K$52,MATCH($A20,'EMPLEADOS'!$A$14:$A$52,0)),0))</x:f>
        <x:v>150</x:v>
      </x:c>
      <x:c r="J20" s="191" t="n">
        <x:f>IF($A20="","",SUMIFS('AJUSTES'!$E$14:$E$60,'AJUSTES'!$B$14:$B$60,$A20,'AJUSTES'!$G$14:$G$60,"Aprobado",'AJUSTES'!$C$14:$C$60,"Bono")+SUMIFS('AJUSTES'!$E$14:$E$60,'AJUSTES'!$B$14:$B$60,$A20,'AJUSTES'!$G$14:$G$60,"Aprobado",'AJUSTES'!$C$14:$C$60,"Comisión")+SUMIFS('AJUSTES'!$E$14:$E$60,'AJUSTES'!$B$14:$B$60,$A20,'AJUSTES'!$G$14:$G$60,"Aprobado",'AJUSTES'!$C$14:$C$60,"Complemento")+SUMIFS('AJUSTES'!$E$14:$E$60,'AJUSTES'!$B$14:$B$60,$A20,'AJUSTES'!$G$14:$G$60,"Aprobado",'AJUSTES'!$C$14:$C$60,"Otro ingreso"))</x:f>
        <x:v>850</x:v>
      </x:c>
      <x:c r="K20" s="191" t="n">
        <x:f>IF($A20="","",SUMIFS('AJUSTES'!$E$14:$E$60,'AJUSTES'!$B$14:$B$60,$A20,'AJUSTES'!$G$14:$G$60,"Aprobado",'AJUSTES'!$C$14:$C$60,"Reembolso"))</x:f>
        <x:v>0</x:v>
      </x:c>
      <x:c r="L20" s="191" t="n">
        <x:f>IF($A20="","",SUM($G20:$K20))</x:f>
        <x:v>4931.5409911729075</x:v>
      </x:c>
      <x:c r="M20" s="191" t="n">
        <x:f>IF($A20="","",IFERROR(INDEX('EMPLEADOS'!$L$14:$L$52,MATCH($A20,'EMPLEADOS'!$A$14:$A$52,0)),0))</x:f>
        <x:v>50</x:v>
      </x:c>
      <x:c r="N20" s="191" t="n">
        <x:f>IF($A20="","",SUMIFS('AJUSTES'!$E$14:$E$60,'AJUSTES'!$B$14:$B$60,$A20,'AJUSTES'!$G$14:$G$60,"Aprobado",'AJUSTES'!$C$14:$C$60,"Deducción antes de impuestos")+SUMIFS('AJUSTES'!$E$14:$E$60,'AJUSTES'!$B$14:$B$60,$A20,'AJUSTES'!$G$14:$G$60,"Aprobado",'AJUSTES'!$C$14:$C$60,"Otra deducción"))</x:f>
        <x:v>0</x:v>
      </x:c>
      <x:c r="O20" s="191" t="n">
        <x:f>IF($A20="","",SUMIFS('AJUSTES'!$E$14:$E$60,'AJUSTES'!$B$14:$B$60,$A20,'AJUSTES'!$G$14:$G$60,"Aprobado",'AJUSTES'!$C$14:$C$60,"Fiscal / legal"))</x:f>
        <x:v>585</x:v>
      </x:c>
      <x:c r="P20" s="191" t="n">
        <x:f>IF($A20="","",$L20-SUM($M20:$O20))</x:f>
        <x:v>4296.5409911729075</x:v>
      </x:c>
      <x:c r="Q20" s="183" t="str">
        <x:v>Listo</x:v>
      </x:c>
      <x:c r="R20" s="183" t="str">
        <x:v>Programado</x:v>
      </x:c>
      <x:c r="S20" s="190" t="str">
        <x:f>IF($A20="","",IF($Q20="Aprobado","LIMPIO",IF($Q20="Retenido","RETENIDO",IF($Q20="Borrador","REQUIERE APROBACIÓN",IF($R20="No programado","PAGO NO PREPARADO","LIMPIO")))))</x:f>
        <x:v>LIMPIO</x:v>
      </x:c>
      <x:c r="T20" s="190" t="str">
        <x:f>IF($A20="","",IFERROR(INDEX('EMPLEADOS'!$O$14:$O$52,MATCH($A20,'EMPLEADOS'!$A$14:$A$52,0)),""))</x:f>
        <x:v>Omar Hassan</x:v>
      </x:c>
    </x:row>
    <x:row r="21">
      <x:c r="A21" s="183" t="str">
        <x:v>EMP-003</x:v>
      </x:c>
      <x:c r="B21" s="190" t="str">
        <x:f>IF($A21="","",IFERROR(INDEX('EMPLEADOS'!$B$14:$B$52,MATCH($A21,'EMPLEADOS'!$A$14:$A$52,0)),""))</x:f>
        <x:v>Daniel Reed</x:v>
      </x:c>
      <x:c r="C21" s="190" t="str">
        <x:f>IF($A21="","",IFERROR(INDEX('EMPLEADOS'!$C$14:$C$52,MATCH($A21,'EMPLEADOS'!$A$14:$A$52,0)),""))</x:f>
        <x:v>Administración</x:v>
      </x:c>
      <x:c r="D21" s="190" t="str">
        <x:f>IF($A21="","",IFERROR(INDEX('EMPLEADOS'!$E$14:$E$52,MATCH($A21,'EMPLEADOS'!$A$14:$A$52,0)),""))</x:f>
        <x:v>Mensual</x:v>
      </x:c>
      <x:c r="E21" s="189" t="n">
        <x:v>173.33</x:v>
      </x:c>
      <x:c r="F21" s="189" t="n">
        <x:v>0</x:v>
      </x:c>
      <x:c r="G21" s="191" t="n">
        <x:f>IF($A21="","",IF($D21="Mensual",IFERROR(INDEX('EMPLEADOS'!$F$14:$F$52,MATCH($A21,'EMPLEADOS'!$A$14:$A$52,0)),0),$E21*IFERROR(INDEX('EMPLEADOS'!$G$14:$G$52,MATCH($A21,'EMPLEADOS'!$A$14:$A$52,0)),0)))</x:f>
        <x:v>3500</x:v>
      </x:c>
      <x:c r="H21" s="191" t="n">
        <x:f>IF($A21="","",$F21*IF($D21="Mensual",IFERROR(INDEX('EMPLEADOS'!$F$14:$F$52,MATCH($A21,'EMPLEADOS'!$A$14:$A$52,0))/INDEX('EMPLEADOS'!$H$14:$H$52,MATCH($A21,'EMPLEADOS'!$A$14:$A$52,0)),0),IFERROR(INDEX('EMPLEADOS'!$G$14:$G$52,MATCH($A21,'EMPLEADOS'!$A$14:$A$52,0)),0))*1.5)</x:f>
        <x:v>0</x:v>
      </x:c>
      <x:c r="I21" s="191" t="n">
        <x:f>IF($A21="","",IFERROR(INDEX('EMPLEADOS'!$K$14:$K$52,MATCH($A21,'EMPLEADOS'!$A$14:$A$52,0)),0))</x:f>
        <x:v>100</x:v>
      </x:c>
      <x:c r="J21" s="191" t="n">
        <x:f>IF($A21="","",SUMIFS('AJUSTES'!$E$14:$E$60,'AJUSTES'!$B$14:$B$60,$A21,'AJUSTES'!$G$14:$G$60,"Aprobado",'AJUSTES'!$C$14:$C$60,"Bono")+SUMIFS('AJUSTES'!$E$14:$E$60,'AJUSTES'!$B$14:$B$60,$A21,'AJUSTES'!$G$14:$G$60,"Aprobado",'AJUSTES'!$C$14:$C$60,"Comisión")+SUMIFS('AJUSTES'!$E$14:$E$60,'AJUSTES'!$B$14:$B$60,$A21,'AJUSTES'!$G$14:$G$60,"Aprobado",'AJUSTES'!$C$14:$C$60,"Complemento")+SUMIFS('AJUSTES'!$E$14:$E$60,'AJUSTES'!$B$14:$B$60,$A21,'AJUSTES'!$G$14:$G$60,"Aprobado",'AJUSTES'!$C$14:$C$60,"Otro ingreso"))</x:f>
        <x:v>0</x:v>
      </x:c>
      <x:c r="K21" s="191" t="n">
        <x:f>IF($A21="","",SUMIFS('AJUSTES'!$E$14:$E$60,'AJUSTES'!$B$14:$B$60,$A21,'AJUSTES'!$G$14:$G$60,"Aprobado",'AJUSTES'!$C$14:$C$60,"Reembolso"))</x:f>
        <x:v>180</x:v>
      </x:c>
      <x:c r="L21" s="191" t="n">
        <x:f>IF($A21="","",SUM($G21:$K21))</x:f>
        <x:v>3780</x:v>
      </x:c>
      <x:c r="M21" s="191" t="n">
        <x:f>IF($A21="","",IFERROR(INDEX('EMPLEADOS'!$L$14:$L$52,MATCH($A21,'EMPLEADOS'!$A$14:$A$52,0)),0))</x:f>
        <x:v>40</x:v>
      </x:c>
      <x:c r="N21" s="191" t="n">
        <x:f>IF($A21="","",SUMIFS('AJUSTES'!$E$14:$E$60,'AJUSTES'!$B$14:$B$60,$A21,'AJUSTES'!$G$14:$G$60,"Aprobado",'AJUSTES'!$C$14:$C$60,"Deducción antes de impuestos")+SUMIFS('AJUSTES'!$E$14:$E$60,'AJUSTES'!$B$14:$B$60,$A21,'AJUSTES'!$G$14:$G$60,"Aprobado",'AJUSTES'!$C$14:$C$60,"Otra deducción"))</x:f>
        <x:v>0</x:v>
      </x:c>
      <x:c r="O21" s="191" t="n">
        <x:f>IF($A21="","",SUMIFS('AJUSTES'!$E$14:$E$60,'AJUSTES'!$B$14:$B$60,$A21,'AJUSTES'!$G$14:$G$60,"Aprobado",'AJUSTES'!$C$14:$C$60,"Fiscal / legal"))</x:f>
        <x:v>470</x:v>
      </x:c>
      <x:c r="P21" s="191" t="n">
        <x:f>IF($A21="","",$L21-SUM($M21:$O21))</x:f>
        <x:v>3270</x:v>
      </x:c>
      <x:c r="Q21" s="183" t="str">
        <x:v>Listo</x:v>
      </x:c>
      <x:c r="R21" s="183" t="str">
        <x:v>Programado</x:v>
      </x:c>
      <x:c r="S21" s="190" t="str">
        <x:f>IF($A21="","",IF($Q21="Aprobado","LIMPIO",IF($Q21="Retenido","RETENIDO",IF($Q21="Borrador","REQUIERE APROBACIÓN",IF($R21="No programado","PAGO NO PREPARADO","LIMPIO")))))</x:f>
        <x:v>LIMPIO</x:v>
      </x:c>
      <x:c r="T21" s="190" t="str">
        <x:f>IF($A21="","",IFERROR(INDEX('EMPLEADOS'!$O$14:$O$52,MATCH($A21,'EMPLEADOS'!$A$14:$A$52,0)),""))</x:f>
        <x:v>Lina Park</x:v>
      </x:c>
    </x:row>
    <x:row r="22">
      <x:c r="A22" s="183" t="str">
        <x:v>EMP-004</x:v>
      </x:c>
      <x:c r="B22" s="190" t="str">
        <x:f>IF($A22="","",IFERROR(INDEX('EMPLEADOS'!$B$14:$B$52,MATCH($A22,'EMPLEADOS'!$A$14:$A$52,0)),""))</x:f>
        <x:v>Noor Hassan</x:v>
      </x:c>
      <x:c r="C22" s="190" t="str">
        <x:f>IF($A22="","",IFERROR(INDEX('EMPLEADOS'!$C$14:$C$52,MATCH($A22,'EMPLEADOS'!$A$14:$A$52,0)),""))</x:f>
        <x:v>Atención al cliente</x:v>
      </x:c>
      <x:c r="D22" s="190" t="str">
        <x:f>IF($A22="","",IFERROR(INDEX('EMPLEADOS'!$E$14:$E$52,MATCH($A22,'EMPLEADOS'!$A$14:$A$52,0)),""))</x:f>
        <x:v>Mensual</x:v>
      </x:c>
      <x:c r="E22" s="189" t="n">
        <x:v>168</x:v>
      </x:c>
      <x:c r="F22" s="189" t="n">
        <x:v>8</x:v>
      </x:c>
      <x:c r="G22" s="191" t="n">
        <x:f>IF($A22="","",IF($D22="Mensual",IFERROR(INDEX('EMPLEADOS'!$F$14:$F$52,MATCH($A22,'EMPLEADOS'!$A$14:$A$52,0)),0),$E22*IFERROR(INDEX('EMPLEADOS'!$G$14:$G$52,MATCH($A22,'EMPLEADOS'!$A$14:$A$52,0)),0)))</x:f>
        <x:v>4100</x:v>
      </x:c>
      <x:c r="H22" s="191" t="n">
        <x:f>IF($A22="","",$F22*IF($D22="Mensual",IFERROR(INDEX('EMPLEADOS'!$F$14:$F$52,MATCH($A22,'EMPLEADOS'!$A$14:$A$52,0))/INDEX('EMPLEADOS'!$H$14:$H$52,MATCH($A22,'EMPLEADOS'!$A$14:$A$52,0)),0),IFERROR(INDEX('EMPLEADOS'!$G$14:$G$52,MATCH($A22,'EMPLEADOS'!$A$14:$A$52,0)),0))*1.5)</x:f>
        <x:v>283.85161253101023</x:v>
      </x:c>
      <x:c r="I22" s="191" t="n">
        <x:f>IF($A22="","",IFERROR(INDEX('EMPLEADOS'!$K$14:$K$52,MATCH($A22,'EMPLEADOS'!$A$14:$A$52,0)),0))</x:f>
        <x:v>200</x:v>
      </x:c>
      <x:c r="J22" s="191" t="n">
        <x:f>IF($A22="","",SUMIFS('AJUSTES'!$E$14:$E$60,'AJUSTES'!$B$14:$B$60,$A22,'AJUSTES'!$G$14:$G$60,"Aprobado",'AJUSTES'!$C$14:$C$60,"Bono")+SUMIFS('AJUSTES'!$E$14:$E$60,'AJUSTES'!$B$14:$B$60,$A22,'AJUSTES'!$G$14:$G$60,"Aprobado",'AJUSTES'!$C$14:$C$60,"Comisión")+SUMIFS('AJUSTES'!$E$14:$E$60,'AJUSTES'!$B$14:$B$60,$A22,'AJUSTES'!$G$14:$G$60,"Aprobado",'AJUSTES'!$C$14:$C$60,"Complemento")+SUMIFS('AJUSTES'!$E$14:$E$60,'AJUSTES'!$B$14:$B$60,$A22,'AJUSTES'!$G$14:$G$60,"Aprobado",'AJUSTES'!$C$14:$C$60,"Otro ingreso"))</x:f>
        <x:v>220</x:v>
      </x:c>
      <x:c r="K22" s="191" t="n">
        <x:f>IF($A22="","",SUMIFS('AJUSTES'!$E$14:$E$60,'AJUSTES'!$B$14:$B$60,$A22,'AJUSTES'!$G$14:$G$60,"Aprobado",'AJUSTES'!$C$14:$C$60,"Reembolso"))</x:f>
        <x:v>0</x:v>
      </x:c>
      <x:c r="L22" s="191" t="n">
        <x:f>IF($A22="","",SUM($G22:$K22))</x:f>
        <x:v>4803.851612531011</x:v>
      </x:c>
      <x:c r="M22" s="191" t="n">
        <x:f>IF($A22="","",IFERROR(INDEX('EMPLEADOS'!$L$14:$L$52,MATCH($A22,'EMPLEADOS'!$A$14:$A$52,0)),0))</x:f>
        <x:v>60</x:v>
      </x:c>
      <x:c r="N22" s="191" t="n">
        <x:f>IF($A22="","",SUMIFS('AJUSTES'!$E$14:$E$60,'AJUSTES'!$B$14:$B$60,$A22,'AJUSTES'!$G$14:$G$60,"Aprobado",'AJUSTES'!$C$14:$C$60,"Deducción antes de impuestos")+SUMIFS('AJUSTES'!$E$14:$E$60,'AJUSTES'!$B$14:$B$60,$A22,'AJUSTES'!$G$14:$G$60,"Aprobado",'AJUSTES'!$C$14:$C$60,"Otra deducción"))</x:f>
        <x:v>0</x:v>
      </x:c>
      <x:c r="O22" s="191" t="n">
        <x:f>IF($A22="","",SUMIFS('AJUSTES'!$E$14:$E$60,'AJUSTES'!$B$14:$B$60,$A22,'AJUSTES'!$G$14:$G$60,"Aprobado",'AJUSTES'!$C$14:$C$60,"Fiscal / legal"))</x:f>
        <x:v>610</x:v>
      </x:c>
      <x:c r="P22" s="191" t="n">
        <x:f>IF($A22="","",$L22-SUM($M22:$O22))</x:f>
        <x:v>4133.851612531011</x:v>
      </x:c>
      <x:c r="Q22" s="183" t="str">
        <x:v>Listo</x:v>
      </x:c>
      <x:c r="R22" s="183" t="str">
        <x:v>Programado</x:v>
      </x:c>
      <x:c r="S22" s="190" t="str">
        <x:f>IF($A22="","",IF($Q22="Aprobado","LIMPIO",IF($Q22="Retenido","RETENIDO",IF($Q22="Borrador","REQUIERE APROBACIÓN",IF($R22="No programado","PAGO NO PREPARADO","LIMPIO")))))</x:f>
        <x:v>LIMPIO</x:v>
      </x:c>
      <x:c r="T22" s="190" t="str">
        <x:f>IF($A22="","",IFERROR(INDEX('EMPLEADOS'!$O$14:$O$52,MATCH($A22,'EMPLEADOS'!$A$14:$A$52,0)),""))</x:f>
        <x:v>Maya Chen</x:v>
      </x:c>
    </x:row>
    <x:row r="23">
      <x:c r="A23" s="183" t="str">
        <x:v>EMP-005</x:v>
      </x:c>
      <x:c r="B23" s="190" t="str">
        <x:f>IF($A23="","",IFERROR(INDEX('EMPLEADOS'!$B$14:$B$52,MATCH($A23,'EMPLEADOS'!$A$14:$A$52,0)),""))</x:f>
        <x:v>James Cole</x:v>
      </x:c>
      <x:c r="C23" s="190" t="str">
        <x:f>IF($A23="","",IFERROR(INDEX('EMPLEADOS'!$C$14:$C$52,MATCH($A23,'EMPLEADOS'!$A$14:$A$52,0)),""))</x:f>
        <x:v>Almacén</x:v>
      </x:c>
      <x:c r="D23" s="190" t="str">
        <x:f>IF($A23="","",IFERROR(INDEX('EMPLEADOS'!$E$14:$E$52,MATCH($A23,'EMPLEADOS'!$A$14:$A$52,0)),""))</x:f>
        <x:v>Por hora</x:v>
      </x:c>
      <x:c r="E23" s="189" t="n">
        <x:v>160</x:v>
      </x:c>
      <x:c r="F23" s="189" t="n">
        <x:v>12</x:v>
      </x:c>
      <x:c r="G23" s="191" t="n">
        <x:f>IF($A23="","",IF($D23="Mensual",IFERROR(INDEX('EMPLEADOS'!$F$14:$F$52,MATCH($A23,'EMPLEADOS'!$A$14:$A$52,0)),0),$E23*IFERROR(INDEX('EMPLEADOS'!$G$14:$G$52,MATCH($A23,'EMPLEADOS'!$A$14:$A$52,0)),0)))</x:f>
        <x:v>3600</x:v>
      </x:c>
      <x:c r="H23" s="191" t="n">
        <x:f>IF($A23="","",$F23*IF($D23="Mensual",IFERROR(INDEX('EMPLEADOS'!$F$14:$F$52,MATCH($A23,'EMPLEADOS'!$A$14:$A$52,0))/INDEX('EMPLEADOS'!$H$14:$H$52,MATCH($A23,'EMPLEADOS'!$A$14:$A$52,0)),0),IFERROR(INDEX('EMPLEADOS'!$G$14:$G$52,MATCH($A23,'EMPLEADOS'!$A$14:$A$52,0)),0))*1.5)</x:f>
        <x:v>405</x:v>
      </x:c>
      <x:c r="I23" s="191" t="n">
        <x:f>IF($A23="","",IFERROR(INDEX('EMPLEADOS'!$K$14:$K$52,MATCH($A23,'EMPLEADOS'!$A$14:$A$52,0)),0))</x:f>
        <x:v>75</x:v>
      </x:c>
      <x:c r="J23" s="191" t="n">
        <x:f>IF($A23="","",SUMIFS('AJUSTES'!$E$14:$E$60,'AJUSTES'!$B$14:$B$60,$A23,'AJUSTES'!$G$14:$G$60,"Aprobado",'AJUSTES'!$C$14:$C$60,"Bono")+SUMIFS('AJUSTES'!$E$14:$E$60,'AJUSTES'!$B$14:$B$60,$A23,'AJUSTES'!$G$14:$G$60,"Aprobado",'AJUSTES'!$C$14:$C$60,"Comisión")+SUMIFS('AJUSTES'!$E$14:$E$60,'AJUSTES'!$B$14:$B$60,$A23,'AJUSTES'!$G$14:$G$60,"Aprobado",'AJUSTES'!$C$14:$C$60,"Complemento")+SUMIFS('AJUSTES'!$E$14:$E$60,'AJUSTES'!$B$14:$B$60,$A23,'AJUSTES'!$G$14:$G$60,"Aprobado",'AJUSTES'!$C$14:$C$60,"Otro ingreso"))</x:f>
        <x:v>175</x:v>
      </x:c>
      <x:c r="K23" s="191" t="n">
        <x:f>IF($A23="","",SUMIFS('AJUSTES'!$E$14:$E$60,'AJUSTES'!$B$14:$B$60,$A23,'AJUSTES'!$G$14:$G$60,"Aprobado",'AJUSTES'!$C$14:$C$60,"Reembolso"))</x:f>
        <x:v>0</x:v>
      </x:c>
      <x:c r="L23" s="191" t="n">
        <x:f>IF($A23="","",SUM($G23:$K23))</x:f>
        <x:v>4255</x:v>
      </x:c>
      <x:c r="M23" s="191" t="n">
        <x:f>IF($A23="","",IFERROR(INDEX('EMPLEADOS'!$L$14:$L$52,MATCH($A23,'EMPLEADOS'!$A$14:$A$52,0)),0))</x:f>
        <x:v>25</x:v>
      </x:c>
      <x:c r="N23" s="191" t="n">
        <x:f>IF($A23="","",SUMIFS('AJUSTES'!$E$14:$E$60,'AJUSTES'!$B$14:$B$60,$A23,'AJUSTES'!$G$14:$G$60,"Aprobado",'AJUSTES'!$C$14:$C$60,"Deducción antes de impuestos")+SUMIFS('AJUSTES'!$E$14:$E$60,'AJUSTES'!$B$14:$B$60,$A23,'AJUSTES'!$G$14:$G$60,"Aprobado",'AJUSTES'!$C$14:$C$60,"Otra deducción"))</x:f>
        <x:v>0</x:v>
      </x:c>
      <x:c r="O23" s="191" t="n">
        <x:f>IF($A23="","",SUMIFS('AJUSTES'!$E$14:$E$60,'AJUSTES'!$B$14:$B$60,$A23,'AJUSTES'!$G$14:$G$60,"Aprobado",'AJUSTES'!$C$14:$C$60,"Fiscal / legal"))</x:f>
        <x:v>455</x:v>
      </x:c>
      <x:c r="P23" s="191" t="n">
        <x:f>IF($A23="","",$L23-SUM($M23:$O23))</x:f>
        <x:v>3775</x:v>
      </x:c>
      <x:c r="Q23" s="183" t="str">
        <x:v>Listo</x:v>
      </x:c>
      <x:c r="R23" s="183" t="str">
        <x:v>Programado</x:v>
      </x:c>
      <x:c r="S23" s="190" t="str">
        <x:f>IF($A23="","",IF($Q23="Aprobado","LIMPIO",IF($Q23="Retenido","RETENIDO",IF($Q23="Borrador","REQUIERE APROBACIÓN",IF($R23="No programado","PAGO NO PREPARADO","LIMPIO")))))</x:f>
        <x:v>LIMPIO</x:v>
      </x:c>
      <x:c r="T23" s="190" t="str">
        <x:f>IF($A23="","",IFERROR(INDEX('EMPLEADOS'!$O$14:$O$52,MATCH($A23,'EMPLEADOS'!$A$14:$A$52,0)),""))</x:f>
        <x:v>Noor Hassan</x:v>
      </x:c>
    </x:row>
    <x:row r="24">
      <x:c r="A24" s="183" t="str">
        <x:v>EMP-006</x:v>
      </x:c>
      <x:c r="B24" s="190" t="str">
        <x:f>IF($A24="","",IFERROR(INDEX('EMPLEADOS'!$B$14:$B$52,MATCH($A24,'EMPLEADOS'!$A$14:$A$52,0)),""))</x:f>
        <x:v>Kareem Aziz</x:v>
      </x:c>
      <x:c r="C24" s="190" t="str">
        <x:f>IF($A24="","",IFERROR(INDEX('EMPLEADOS'!$C$14:$C$52,MATCH($A24,'EMPLEADOS'!$A$14:$A$52,0)),""))</x:f>
        <x:v>Operaciones</x:v>
      </x:c>
      <x:c r="D24" s="190" t="str">
        <x:f>IF($A24="","",IFERROR(INDEX('EMPLEADOS'!$E$14:$E$52,MATCH($A24,'EMPLEADOS'!$A$14:$A$52,0)),""))</x:f>
        <x:v>Por hora</x:v>
      </x:c>
      <x:c r="E24" s="189" t="n">
        <x:v>168</x:v>
      </x:c>
      <x:c r="F24" s="189" t="n">
        <x:v>10</x:v>
      </x:c>
      <x:c r="G24" s="191" t="n">
        <x:f>IF($A24="","",IF($D24="Mensual",IFERROR(INDEX('EMPLEADOS'!$F$14:$F$52,MATCH($A24,'EMPLEADOS'!$A$14:$A$52,0)),0),$E24*IFERROR(INDEX('EMPLEADOS'!$G$14:$G$52,MATCH($A24,'EMPLEADOS'!$A$14:$A$52,0)),0)))</x:f>
        <x:v>4032</x:v>
      </x:c>
      <x:c r="H24" s="191" t="n">
        <x:f>IF($A24="","",$F24*IF($D24="Mensual",IFERROR(INDEX('EMPLEADOS'!$F$14:$F$52,MATCH($A24,'EMPLEADOS'!$A$14:$A$52,0))/INDEX('EMPLEADOS'!$H$14:$H$52,MATCH($A24,'EMPLEADOS'!$A$14:$A$52,0)),0),IFERROR(INDEX('EMPLEADOS'!$G$14:$G$52,MATCH($A24,'EMPLEADOS'!$A$14:$A$52,0)),0))*1.5)</x:f>
        <x:v>360</x:v>
      </x:c>
      <x:c r="I24" s="191" t="n">
        <x:f>IF($A24="","",IFERROR(INDEX('EMPLEADOS'!$K$14:$K$52,MATCH($A24,'EMPLEADOS'!$A$14:$A$52,0)),0))</x:f>
        <x:v>100</x:v>
      </x:c>
      <x:c r="J24" s="191" t="n">
        <x:f>IF($A24="","",SUMIFS('AJUSTES'!$E$14:$E$60,'AJUSTES'!$B$14:$B$60,$A24,'AJUSTES'!$G$14:$G$60,"Aprobado",'AJUSTES'!$C$14:$C$60,"Bono")+SUMIFS('AJUSTES'!$E$14:$E$60,'AJUSTES'!$B$14:$B$60,$A24,'AJUSTES'!$G$14:$G$60,"Aprobado",'AJUSTES'!$C$14:$C$60,"Comisión")+SUMIFS('AJUSTES'!$E$14:$E$60,'AJUSTES'!$B$14:$B$60,$A24,'AJUSTES'!$G$14:$G$60,"Aprobado",'AJUSTES'!$C$14:$C$60,"Complemento")+SUMIFS('AJUSTES'!$E$14:$E$60,'AJUSTES'!$B$14:$B$60,$A24,'AJUSTES'!$G$14:$G$60,"Aprobado",'AJUSTES'!$C$14:$C$60,"Otro ingreso"))</x:f>
        <x:v>0</x:v>
      </x:c>
      <x:c r="K24" s="191" t="n">
        <x:f>IF($A24="","",SUMIFS('AJUSTES'!$E$14:$E$60,'AJUSTES'!$B$14:$B$60,$A24,'AJUSTES'!$G$14:$G$60,"Aprobado",'AJUSTES'!$C$14:$C$60,"Reembolso"))</x:f>
        <x:v>0</x:v>
      </x:c>
      <x:c r="L24" s="191" t="n">
        <x:f>IF($A24="","",SUM($G24:$K24))</x:f>
        <x:v>4492</x:v>
      </x:c>
      <x:c r="M24" s="191" t="n">
        <x:f>IF($A24="","",IFERROR(INDEX('EMPLEADOS'!$L$14:$L$52,MATCH($A24,'EMPLEADOS'!$A$14:$A$52,0)),0))</x:f>
        <x:v>30</x:v>
      </x:c>
      <x:c r="N24" s="191" t="n">
        <x:f>IF($A24="","",SUMIFS('AJUSTES'!$E$14:$E$60,'AJUSTES'!$B$14:$B$60,$A24,'AJUSTES'!$G$14:$G$60,"Aprobado",'AJUSTES'!$C$14:$C$60,"Deducción antes de impuestos")+SUMIFS('AJUSTES'!$E$14:$E$60,'AJUSTES'!$B$14:$B$60,$A24,'AJUSTES'!$G$14:$G$60,"Aprobado",'AJUSTES'!$C$14:$C$60,"Otra deducción"))</x:f>
        <x:v>90</x:v>
      </x:c>
      <x:c r="O24" s="191" t="n">
        <x:f>IF($A24="","",SUMIFS('AJUSTES'!$E$14:$E$60,'AJUSTES'!$B$14:$B$60,$A24,'AJUSTES'!$G$14:$G$60,"Aprobado",'AJUSTES'!$C$14:$C$60,"Fiscal / legal"))</x:f>
        <x:v>500</x:v>
      </x:c>
      <x:c r="P24" s="191" t="n">
        <x:f>IF($A24="","",$L24-SUM($M24:$O24))</x:f>
        <x:v>3872</x:v>
      </x:c>
      <x:c r="Q24" s="183" t="str">
        <x:v>Listo</x:v>
      </x:c>
      <x:c r="R24" s="183" t="str">
        <x:v>Programado</x:v>
      </x:c>
      <x:c r="S24" s="190" t="str">
        <x:f>IF($A24="","",IF($Q24="Aprobado","LIMPIO",IF($Q24="Retenido","RETENIDO",IF($Q24="Borrador","REQUIERE APROBACIÓN",IF($R24="No programado","PAGO NO PREPARADO","LIMPIO")))))</x:f>
        <x:v>LIMPIO</x:v>
      </x:c>
      <x:c r="T24" s="190" t="str">
        <x:f>IF($A24="","",IFERROR(INDEX('EMPLEADOS'!$O$14:$O$52,MATCH($A24,'EMPLEADOS'!$A$14:$A$52,0)),""))</x:f>
        <x:v>Maya Chen</x:v>
      </x:c>
    </x:row>
    <x:row r="25">
      <x:c r="A25" s="183" t="str">
        <x:v>EMP-007</x:v>
      </x:c>
      <x:c r="B25" s="190" t="str">
        <x:f>IF($A25="","",IFERROR(INDEX('EMPLEADOS'!$B$14:$B$52,MATCH($A25,'EMPLEADOS'!$A$14:$A$52,0)),""))</x:f>
        <x:v>Anna Brooks</x:v>
      </x:c>
      <x:c r="C25" s="190" t="str">
        <x:f>IF($A25="","",IFERROR(INDEX('EMPLEADOS'!$C$14:$C$52,MATCH($A25,'EMPLEADOS'!$A$14:$A$52,0)),""))</x:f>
        <x:v>Ventas</x:v>
      </x:c>
      <x:c r="D25" s="190" t="str">
        <x:f>IF($A25="","",IFERROR(INDEX('EMPLEADOS'!$E$14:$E$52,MATCH($A25,'EMPLEADOS'!$A$14:$A$52,0)),""))</x:f>
        <x:v>Por hora</x:v>
      </x:c>
      <x:c r="E25" s="189" t="n">
        <x:v>96</x:v>
      </x:c>
      <x:c r="F25" s="189" t="n">
        <x:v>3</x:v>
      </x:c>
      <x:c r="G25" s="191" t="n">
        <x:f>IF($A25="","",IF($D25="Mensual",IFERROR(INDEX('EMPLEADOS'!$F$14:$F$52,MATCH($A25,'EMPLEADOS'!$A$14:$A$52,0)),0),$E25*IFERROR(INDEX('EMPLEADOS'!$G$14:$G$52,MATCH($A25,'EMPLEADOS'!$A$14:$A$52,0)),0)))</x:f>
        <x:v>1872</x:v>
      </x:c>
      <x:c r="H25" s="191" t="n">
        <x:f>IF($A25="","",$F25*IF($D25="Mensual",IFERROR(INDEX('EMPLEADOS'!$F$14:$F$52,MATCH($A25,'EMPLEADOS'!$A$14:$A$52,0))/INDEX('EMPLEADOS'!$H$14:$H$52,MATCH($A25,'EMPLEADOS'!$A$14:$A$52,0)),0),IFERROR(INDEX('EMPLEADOS'!$G$14:$G$52,MATCH($A25,'EMPLEADOS'!$A$14:$A$52,0)),0))*1.5)</x:f>
        <x:v>87.75</x:v>
      </x:c>
      <x:c r="I25" s="191" t="n">
        <x:f>IF($A25="","",IFERROR(INDEX('EMPLEADOS'!$K$14:$K$52,MATCH($A25,'EMPLEADOS'!$A$14:$A$52,0)),0))</x:f>
        <x:v>50</x:v>
      </x:c>
      <x:c r="J25" s="191" t="n">
        <x:f>IF($A25="","",SUMIFS('AJUSTES'!$E$14:$E$60,'AJUSTES'!$B$14:$B$60,$A25,'AJUSTES'!$G$14:$G$60,"Aprobado",'AJUSTES'!$C$14:$C$60,"Bono")+SUMIFS('AJUSTES'!$E$14:$E$60,'AJUSTES'!$B$14:$B$60,$A25,'AJUSTES'!$G$14:$G$60,"Aprobado",'AJUSTES'!$C$14:$C$60,"Comisión")+SUMIFS('AJUSTES'!$E$14:$E$60,'AJUSTES'!$B$14:$B$60,$A25,'AJUSTES'!$G$14:$G$60,"Aprobado",'AJUSTES'!$C$14:$C$60,"Complemento")+SUMIFS('AJUSTES'!$E$14:$E$60,'AJUSTES'!$B$14:$B$60,$A25,'AJUSTES'!$G$14:$G$60,"Aprobado",'AJUSTES'!$C$14:$C$60,"Otro ingreso"))</x:f>
        <x:v>240</x:v>
      </x:c>
      <x:c r="K25" s="191" t="n">
        <x:f>IF($A25="","",SUMIFS('AJUSTES'!$E$14:$E$60,'AJUSTES'!$B$14:$B$60,$A25,'AJUSTES'!$G$14:$G$60,"Aprobado",'AJUSTES'!$C$14:$C$60,"Reembolso"))</x:f>
        <x:v>0</x:v>
      </x:c>
      <x:c r="L25" s="191" t="n">
        <x:f>IF($A25="","",SUM($G25:$K25))</x:f>
        <x:v>2249.75</x:v>
      </x:c>
      <x:c r="M25" s="191" t="n">
        <x:f>IF($A25="","",IFERROR(INDEX('EMPLEADOS'!$L$14:$L$52,MATCH($A25,'EMPLEADOS'!$A$14:$A$52,0)),0))</x:f>
        <x:v>20</x:v>
      </x:c>
      <x:c r="N25" s="191" t="n">
        <x:f>IF($A25="","",SUMIFS('AJUSTES'!$E$14:$E$60,'AJUSTES'!$B$14:$B$60,$A25,'AJUSTES'!$G$14:$G$60,"Aprobado",'AJUSTES'!$C$14:$C$60,"Deducción antes de impuestos")+SUMIFS('AJUSTES'!$E$14:$E$60,'AJUSTES'!$B$14:$B$60,$A25,'AJUSTES'!$G$14:$G$60,"Aprobado",'AJUSTES'!$C$14:$C$60,"Otra deducción"))</x:f>
        <x:v>0</x:v>
      </x:c>
      <x:c r="O25" s="191" t="n">
        <x:f>IF($A25="","",SUMIFS('AJUSTES'!$E$14:$E$60,'AJUSTES'!$B$14:$B$60,$A25,'AJUSTES'!$G$14:$G$60,"Aprobado",'AJUSTES'!$C$14:$C$60,"Fiscal / legal"))</x:f>
        <x:v>245</x:v>
      </x:c>
      <x:c r="P25" s="191" t="n">
        <x:f>IF($A25="","",$L25-SUM($M25:$O25))</x:f>
        <x:v>1984.75</x:v>
      </x:c>
      <x:c r="Q25" s="183" t="str">
        <x:v>Borrador</x:v>
      </x:c>
      <x:c r="R25" s="183" t="str">
        <x:v>No programado</x:v>
      </x:c>
      <x:c r="S25" s="190" t="str">
        <x:f>IF($A25="","",IF($Q25="Aprobado","LIMPIO",IF($Q25="Retenido","RETENIDO",IF($Q25="Borrador","REQUIERE APROBACIÓN",IF($R25="No programado","PAGO NO PREPARADO","LIMPIO")))))</x:f>
        <x:v>REQUIERE APROBACIÓN</x:v>
      </x:c>
      <x:c r="T25" s="190" t="str">
        <x:f>IF($A25="","",IFERROR(INDEX('EMPLEADOS'!$O$14:$O$52,MATCH($A25,'EMPLEADOS'!$A$14:$A$52,0)),""))</x:f>
        <x:v>Omar Hassan</x:v>
      </x:c>
    </x:row>
    <x:row r="26">
      <x:c r="A26" s="183"/>
      <x:c r="B26" s="190" t="str">
        <x:f>IF($A26="","",IFERROR(INDEX('EMPLEADOS'!$B$14:$B$52,MATCH($A26,'EMPLEADOS'!$A$14:$A$52,0)),""))</x:f>
      </x:c>
      <x:c r="C26" s="190" t="str">
        <x:f>IF($A26="","",IFERROR(INDEX('EMPLEADOS'!$C$14:$C$52,MATCH($A26,'EMPLEADOS'!$A$14:$A$52,0)),""))</x:f>
      </x:c>
      <x:c r="D26" s="190" t="str">
        <x:f>IF($A26="","",IFERROR(INDEX('EMPLEADOS'!$E$14:$E$52,MATCH($A26,'EMPLEADOS'!$A$14:$A$52,0)),""))</x:f>
      </x:c>
      <x:c r="E26" s="189"/>
      <x:c r="F26" s="189"/>
      <x:c r="G26" s="191" t="str">
        <x:f>IF($A26="","",IF($D26="Mensual",IFERROR(INDEX('EMPLEADOS'!$F$14:$F$52,MATCH($A26,'EMPLEADOS'!$A$14:$A$52,0)),0),$E26*IFERROR(INDEX('EMPLEADOS'!$G$14:$G$52,MATCH($A26,'EMPLEADOS'!$A$14:$A$52,0)),0)))</x:f>
      </x:c>
      <x:c r="H26" s="191" t="str">
        <x:f>IF($A26="","",$F26*IF($D26="Mensual",IFERROR(INDEX('EMPLEADOS'!$F$14:$F$52,MATCH($A26,'EMPLEADOS'!$A$14:$A$52,0))/INDEX('EMPLEADOS'!$H$14:$H$52,MATCH($A26,'EMPLEADOS'!$A$14:$A$52,0)),0),IFERROR(INDEX('EMPLEADOS'!$G$14:$G$52,MATCH($A26,'EMPLEADOS'!$A$14:$A$52,0)),0))*1.5)</x:f>
      </x:c>
      <x:c r="I26" s="191" t="str">
        <x:f>IF($A26="","",IFERROR(INDEX('EMPLEADOS'!$K$14:$K$52,MATCH($A26,'EMPLEADOS'!$A$14:$A$52,0)),0))</x:f>
      </x:c>
      <x:c r="J26" s="191" t="str">
        <x:f>IF($A26="","",SUMIFS('AJUSTES'!$E$14:$E$60,'AJUSTES'!$B$14:$B$60,$A26,'AJUSTES'!$G$14:$G$60,"Aprobado",'AJUSTES'!$C$14:$C$60,"Bono")+SUMIFS('AJUSTES'!$E$14:$E$60,'AJUSTES'!$B$14:$B$60,$A26,'AJUSTES'!$G$14:$G$60,"Aprobado",'AJUSTES'!$C$14:$C$60,"Comisión")+SUMIFS('AJUSTES'!$E$14:$E$60,'AJUSTES'!$B$14:$B$60,$A26,'AJUSTES'!$G$14:$G$60,"Aprobado",'AJUSTES'!$C$14:$C$60,"Complemento")+SUMIFS('AJUSTES'!$E$14:$E$60,'AJUSTES'!$B$14:$B$60,$A26,'AJUSTES'!$G$14:$G$60,"Aprobado",'AJUSTES'!$C$14:$C$60,"Otro ingreso"))</x:f>
      </x:c>
      <x:c r="K26" s="191" t="str">
        <x:f>IF($A26="","",SUMIFS('AJUSTES'!$E$14:$E$60,'AJUSTES'!$B$14:$B$60,$A26,'AJUSTES'!$G$14:$G$60,"Aprobado",'AJUSTES'!$C$14:$C$60,"Reembolso"))</x:f>
      </x:c>
      <x:c r="L26" s="191" t="str">
        <x:f>IF($A26="","",SUM($G26:$K26))</x:f>
      </x:c>
      <x:c r="M26" s="191" t="str">
        <x:f>IF($A26="","",IFERROR(INDEX('EMPLEADOS'!$L$14:$L$52,MATCH($A26,'EMPLEADOS'!$A$14:$A$52,0)),0))</x:f>
      </x:c>
      <x:c r="N26" s="191" t="str">
        <x:f>IF($A26="","",SUMIFS('AJUSTES'!$E$14:$E$60,'AJUSTES'!$B$14:$B$60,$A26,'AJUSTES'!$G$14:$G$60,"Aprobado",'AJUSTES'!$C$14:$C$60,"Deducción antes de impuestos")+SUMIFS('AJUSTES'!$E$14:$E$60,'AJUSTES'!$B$14:$B$60,$A26,'AJUSTES'!$G$14:$G$60,"Aprobado",'AJUSTES'!$C$14:$C$60,"Otra deducción"))</x:f>
      </x:c>
      <x:c r="O26" s="191" t="str">
        <x:f>IF($A26="","",SUMIFS('AJUSTES'!$E$14:$E$60,'AJUSTES'!$B$14:$B$60,$A26,'AJUSTES'!$G$14:$G$60,"Aprobado",'AJUSTES'!$C$14:$C$60,"Fiscal / legal"))</x:f>
      </x:c>
      <x:c r="P26" s="191" t="str">
        <x:f>IF($A26="","",$L26-SUM($M26:$O26))</x:f>
      </x:c>
      <x:c r="Q26" s="183"/>
      <x:c r="R26" s="183"/>
      <x:c r="S26" s="190" t="str">
        <x:f>IF($A26="","",IF($Q26="Aprobado","LIMPIO",IF($Q26="Retenido","RETENIDO",IF($Q26="Borrador","REQUIERE APROBACIÓN",IF($R26="No programado","PAGO NO PREPARADO","LIMPIO")))))</x:f>
      </x:c>
      <x:c r="T26" s="190" t="str">
        <x:f>IF($A26="","",IFERROR(INDEX('EMPLEADOS'!$O$14:$O$52,MATCH($A26,'EMPLEADOS'!$A$14:$A$52,0)),""))</x:f>
      </x:c>
    </x:row>
    <x:row r="27">
      <x:c r="A27" s="183"/>
      <x:c r="B27" s="190" t="str">
        <x:f>IF($A27="","",IFERROR(INDEX('EMPLEADOS'!$B$14:$B$52,MATCH($A27,'EMPLEADOS'!$A$14:$A$52,0)),""))</x:f>
      </x:c>
      <x:c r="C27" s="190" t="str">
        <x:f>IF($A27="","",IFERROR(INDEX('EMPLEADOS'!$C$14:$C$52,MATCH($A27,'EMPLEADOS'!$A$14:$A$52,0)),""))</x:f>
      </x:c>
      <x:c r="D27" s="190" t="str">
        <x:f>IF($A27="","",IFERROR(INDEX('EMPLEADOS'!$E$14:$E$52,MATCH($A27,'EMPLEADOS'!$A$14:$A$52,0)),""))</x:f>
      </x:c>
      <x:c r="E27" s="189"/>
      <x:c r="F27" s="189"/>
      <x:c r="G27" s="191" t="str">
        <x:f>IF($A27="","",IF($D27="Mensual",IFERROR(INDEX('EMPLEADOS'!$F$14:$F$52,MATCH($A27,'EMPLEADOS'!$A$14:$A$52,0)),0),$E27*IFERROR(INDEX('EMPLEADOS'!$G$14:$G$52,MATCH($A27,'EMPLEADOS'!$A$14:$A$52,0)),0)))</x:f>
      </x:c>
      <x:c r="H27" s="191" t="str">
        <x:f>IF($A27="","",$F27*IF($D27="Mensual",IFERROR(INDEX('EMPLEADOS'!$F$14:$F$52,MATCH($A27,'EMPLEADOS'!$A$14:$A$52,0))/INDEX('EMPLEADOS'!$H$14:$H$52,MATCH($A27,'EMPLEADOS'!$A$14:$A$52,0)),0),IFERROR(INDEX('EMPLEADOS'!$G$14:$G$52,MATCH($A27,'EMPLEADOS'!$A$14:$A$52,0)),0))*1.5)</x:f>
      </x:c>
      <x:c r="I27" s="191" t="str">
        <x:f>IF($A27="","",IFERROR(INDEX('EMPLEADOS'!$K$14:$K$52,MATCH($A27,'EMPLEADOS'!$A$14:$A$52,0)),0))</x:f>
      </x:c>
      <x:c r="J27" s="191" t="str">
        <x:f>IF($A27="","",SUMIFS('AJUSTES'!$E$14:$E$60,'AJUSTES'!$B$14:$B$60,$A27,'AJUSTES'!$G$14:$G$60,"Aprobado",'AJUSTES'!$C$14:$C$60,"Bono")+SUMIFS('AJUSTES'!$E$14:$E$60,'AJUSTES'!$B$14:$B$60,$A27,'AJUSTES'!$G$14:$G$60,"Aprobado",'AJUSTES'!$C$14:$C$60,"Comisión")+SUMIFS('AJUSTES'!$E$14:$E$60,'AJUSTES'!$B$14:$B$60,$A27,'AJUSTES'!$G$14:$G$60,"Aprobado",'AJUSTES'!$C$14:$C$60,"Complemento")+SUMIFS('AJUSTES'!$E$14:$E$60,'AJUSTES'!$B$14:$B$60,$A27,'AJUSTES'!$G$14:$G$60,"Aprobado",'AJUSTES'!$C$14:$C$60,"Otro ingreso"))</x:f>
      </x:c>
      <x:c r="K27" s="191" t="str">
        <x:f>IF($A27="","",SUMIFS('AJUSTES'!$E$14:$E$60,'AJUSTES'!$B$14:$B$60,$A27,'AJUSTES'!$G$14:$G$60,"Aprobado",'AJUSTES'!$C$14:$C$60,"Reembolso"))</x:f>
      </x:c>
      <x:c r="L27" s="191" t="str">
        <x:f>IF($A27="","",SUM($G27:$K27))</x:f>
      </x:c>
      <x:c r="M27" s="191" t="str">
        <x:f>IF($A27="","",IFERROR(INDEX('EMPLEADOS'!$L$14:$L$52,MATCH($A27,'EMPLEADOS'!$A$14:$A$52,0)),0))</x:f>
      </x:c>
      <x:c r="N27" s="191" t="str">
        <x:f>IF($A27="","",SUMIFS('AJUSTES'!$E$14:$E$60,'AJUSTES'!$B$14:$B$60,$A27,'AJUSTES'!$G$14:$G$60,"Aprobado",'AJUSTES'!$C$14:$C$60,"Deducción antes de impuestos")+SUMIFS('AJUSTES'!$E$14:$E$60,'AJUSTES'!$B$14:$B$60,$A27,'AJUSTES'!$G$14:$G$60,"Aprobado",'AJUSTES'!$C$14:$C$60,"Otra deducción"))</x:f>
      </x:c>
      <x:c r="O27" s="191" t="str">
        <x:f>IF($A27="","",SUMIFS('AJUSTES'!$E$14:$E$60,'AJUSTES'!$B$14:$B$60,$A27,'AJUSTES'!$G$14:$G$60,"Aprobado",'AJUSTES'!$C$14:$C$60,"Fiscal / legal"))</x:f>
      </x:c>
      <x:c r="P27" s="191" t="str">
        <x:f>IF($A27="","",$L27-SUM($M27:$O27))</x:f>
      </x:c>
      <x:c r="Q27" s="183"/>
      <x:c r="R27" s="183"/>
      <x:c r="S27" s="190" t="str">
        <x:f>IF($A27="","",IF($Q27="Aprobado","LIMPIO",IF($Q27="Retenido","RETENIDO",IF($Q27="Borrador","REQUIERE APROBACIÓN",IF($R27="No programado","PAGO NO PREPARADO","LIMPIO")))))</x:f>
      </x:c>
      <x:c r="T27" s="190" t="str">
        <x:f>IF($A27="","",IFERROR(INDEX('EMPLEADOS'!$O$14:$O$52,MATCH($A27,'EMPLEADOS'!$A$14:$A$52,0)),""))</x:f>
      </x:c>
    </x:row>
    <x:row r="28">
      <x:c r="A28" s="183"/>
      <x:c r="B28" s="190" t="str">
        <x:f>IF($A28="","",IFERROR(INDEX('EMPLEADOS'!$B$14:$B$52,MATCH($A28,'EMPLEADOS'!$A$14:$A$52,0)),""))</x:f>
      </x:c>
      <x:c r="C28" s="190" t="str">
        <x:f>IF($A28="","",IFERROR(INDEX('EMPLEADOS'!$C$14:$C$52,MATCH($A28,'EMPLEADOS'!$A$14:$A$52,0)),""))</x:f>
      </x:c>
      <x:c r="D28" s="190" t="str">
        <x:f>IF($A28="","",IFERROR(INDEX('EMPLEADOS'!$E$14:$E$52,MATCH($A28,'EMPLEADOS'!$A$14:$A$52,0)),""))</x:f>
      </x:c>
      <x:c r="E28" s="189"/>
      <x:c r="F28" s="189"/>
      <x:c r="G28" s="191" t="str">
        <x:f>IF($A28="","",IF($D28="Mensual",IFERROR(INDEX('EMPLEADOS'!$F$14:$F$52,MATCH($A28,'EMPLEADOS'!$A$14:$A$52,0)),0),$E28*IFERROR(INDEX('EMPLEADOS'!$G$14:$G$52,MATCH($A28,'EMPLEADOS'!$A$14:$A$52,0)),0)))</x:f>
      </x:c>
      <x:c r="H28" s="191" t="str">
        <x:f>IF($A28="","",$F28*IF($D28="Mensual",IFERROR(INDEX('EMPLEADOS'!$F$14:$F$52,MATCH($A28,'EMPLEADOS'!$A$14:$A$52,0))/INDEX('EMPLEADOS'!$H$14:$H$52,MATCH($A28,'EMPLEADOS'!$A$14:$A$52,0)),0),IFERROR(INDEX('EMPLEADOS'!$G$14:$G$52,MATCH($A28,'EMPLEADOS'!$A$14:$A$52,0)),0))*1.5)</x:f>
      </x:c>
      <x:c r="I28" s="191" t="str">
        <x:f>IF($A28="","",IFERROR(INDEX('EMPLEADOS'!$K$14:$K$52,MATCH($A28,'EMPLEADOS'!$A$14:$A$52,0)),0))</x:f>
      </x:c>
      <x:c r="J28" s="191" t="str">
        <x:f>IF($A28="","",SUMIFS('AJUSTES'!$E$14:$E$60,'AJUSTES'!$B$14:$B$60,$A28,'AJUSTES'!$G$14:$G$60,"Aprobado",'AJUSTES'!$C$14:$C$60,"Bono")+SUMIFS('AJUSTES'!$E$14:$E$60,'AJUSTES'!$B$14:$B$60,$A28,'AJUSTES'!$G$14:$G$60,"Aprobado",'AJUSTES'!$C$14:$C$60,"Comisión")+SUMIFS('AJUSTES'!$E$14:$E$60,'AJUSTES'!$B$14:$B$60,$A28,'AJUSTES'!$G$14:$G$60,"Aprobado",'AJUSTES'!$C$14:$C$60,"Complemento")+SUMIFS('AJUSTES'!$E$14:$E$60,'AJUSTES'!$B$14:$B$60,$A28,'AJUSTES'!$G$14:$G$60,"Aprobado",'AJUSTES'!$C$14:$C$60,"Otro ingreso"))</x:f>
      </x:c>
      <x:c r="K28" s="191" t="str">
        <x:f>IF($A28="","",SUMIFS('AJUSTES'!$E$14:$E$60,'AJUSTES'!$B$14:$B$60,$A28,'AJUSTES'!$G$14:$G$60,"Aprobado",'AJUSTES'!$C$14:$C$60,"Reembolso"))</x:f>
      </x:c>
      <x:c r="L28" s="191" t="str">
        <x:f>IF($A28="","",SUM($G28:$K28))</x:f>
      </x:c>
      <x:c r="M28" s="191" t="str">
        <x:f>IF($A28="","",IFERROR(INDEX('EMPLEADOS'!$L$14:$L$52,MATCH($A28,'EMPLEADOS'!$A$14:$A$52,0)),0))</x:f>
      </x:c>
      <x:c r="N28" s="191" t="str">
        <x:f>IF($A28="","",SUMIFS('AJUSTES'!$E$14:$E$60,'AJUSTES'!$B$14:$B$60,$A28,'AJUSTES'!$G$14:$G$60,"Aprobado",'AJUSTES'!$C$14:$C$60,"Deducción antes de impuestos")+SUMIFS('AJUSTES'!$E$14:$E$60,'AJUSTES'!$B$14:$B$60,$A28,'AJUSTES'!$G$14:$G$60,"Aprobado",'AJUSTES'!$C$14:$C$60,"Otra deducción"))</x:f>
      </x:c>
      <x:c r="O28" s="191" t="str">
        <x:f>IF($A28="","",SUMIFS('AJUSTES'!$E$14:$E$60,'AJUSTES'!$B$14:$B$60,$A28,'AJUSTES'!$G$14:$G$60,"Aprobado",'AJUSTES'!$C$14:$C$60,"Fiscal / legal"))</x:f>
      </x:c>
      <x:c r="P28" s="191" t="str">
        <x:f>IF($A28="","",$L28-SUM($M28:$O28))</x:f>
      </x:c>
      <x:c r="Q28" s="183"/>
      <x:c r="R28" s="183"/>
      <x:c r="S28" s="190" t="str">
        <x:f>IF($A28="","",IF($Q28="Aprobado","LIMPIO",IF($Q28="Retenido","RETENIDO",IF($Q28="Borrador","REQUIERE APROBACIÓN",IF($R28="No programado","PAGO NO PREPARADO","LIMPIO")))))</x:f>
      </x:c>
      <x:c r="T28" s="190" t="str">
        <x:f>IF($A28="","",IFERROR(INDEX('EMPLEADOS'!$O$14:$O$52,MATCH($A28,'EMPLEADOS'!$A$14:$A$52,0)),""))</x:f>
      </x:c>
    </x:row>
    <x:row r="29">
      <x:c r="A29" s="183"/>
      <x:c r="B29" s="190" t="str">
        <x:f>IF($A29="","",IFERROR(INDEX('EMPLEADOS'!$B$14:$B$52,MATCH($A29,'EMPLEADOS'!$A$14:$A$52,0)),""))</x:f>
      </x:c>
      <x:c r="C29" s="190" t="str">
        <x:f>IF($A29="","",IFERROR(INDEX('EMPLEADOS'!$C$14:$C$52,MATCH($A29,'EMPLEADOS'!$A$14:$A$52,0)),""))</x:f>
      </x:c>
      <x:c r="D29" s="190" t="str">
        <x:f>IF($A29="","",IFERROR(INDEX('EMPLEADOS'!$E$14:$E$52,MATCH($A29,'EMPLEADOS'!$A$14:$A$52,0)),""))</x:f>
      </x:c>
      <x:c r="E29" s="189"/>
      <x:c r="F29" s="189"/>
      <x:c r="G29" s="191" t="str">
        <x:f>IF($A29="","",IF($D29="Mensual",IFERROR(INDEX('EMPLEADOS'!$F$14:$F$52,MATCH($A29,'EMPLEADOS'!$A$14:$A$52,0)),0),$E29*IFERROR(INDEX('EMPLEADOS'!$G$14:$G$52,MATCH($A29,'EMPLEADOS'!$A$14:$A$52,0)),0)))</x:f>
      </x:c>
      <x:c r="H29" s="191" t="str">
        <x:f>IF($A29="","",$F29*IF($D29="Mensual",IFERROR(INDEX('EMPLEADOS'!$F$14:$F$52,MATCH($A29,'EMPLEADOS'!$A$14:$A$52,0))/INDEX('EMPLEADOS'!$H$14:$H$52,MATCH($A29,'EMPLEADOS'!$A$14:$A$52,0)),0),IFERROR(INDEX('EMPLEADOS'!$G$14:$G$52,MATCH($A29,'EMPLEADOS'!$A$14:$A$52,0)),0))*1.5)</x:f>
      </x:c>
      <x:c r="I29" s="191" t="str">
        <x:f>IF($A29="","",IFERROR(INDEX('EMPLEADOS'!$K$14:$K$52,MATCH($A29,'EMPLEADOS'!$A$14:$A$52,0)),0))</x:f>
      </x:c>
      <x:c r="J29" s="191" t="str">
        <x:f>IF($A29="","",SUMIFS('AJUSTES'!$E$14:$E$60,'AJUSTES'!$B$14:$B$60,$A29,'AJUSTES'!$G$14:$G$60,"Aprobado",'AJUSTES'!$C$14:$C$60,"Bono")+SUMIFS('AJUSTES'!$E$14:$E$60,'AJUSTES'!$B$14:$B$60,$A29,'AJUSTES'!$G$14:$G$60,"Aprobado",'AJUSTES'!$C$14:$C$60,"Comisión")+SUMIFS('AJUSTES'!$E$14:$E$60,'AJUSTES'!$B$14:$B$60,$A29,'AJUSTES'!$G$14:$G$60,"Aprobado",'AJUSTES'!$C$14:$C$60,"Complemento")+SUMIFS('AJUSTES'!$E$14:$E$60,'AJUSTES'!$B$14:$B$60,$A29,'AJUSTES'!$G$14:$G$60,"Aprobado",'AJUSTES'!$C$14:$C$60,"Otro ingreso"))</x:f>
      </x:c>
      <x:c r="K29" s="191" t="str">
        <x:f>IF($A29="","",SUMIFS('AJUSTES'!$E$14:$E$60,'AJUSTES'!$B$14:$B$60,$A29,'AJUSTES'!$G$14:$G$60,"Aprobado",'AJUSTES'!$C$14:$C$60,"Reembolso"))</x:f>
      </x:c>
      <x:c r="L29" s="191" t="str">
        <x:f>IF($A29="","",SUM($G29:$K29))</x:f>
      </x:c>
      <x:c r="M29" s="191" t="str">
        <x:f>IF($A29="","",IFERROR(INDEX('EMPLEADOS'!$L$14:$L$52,MATCH($A29,'EMPLEADOS'!$A$14:$A$52,0)),0))</x:f>
      </x:c>
      <x:c r="N29" s="191" t="str">
        <x:f>IF($A29="","",SUMIFS('AJUSTES'!$E$14:$E$60,'AJUSTES'!$B$14:$B$60,$A29,'AJUSTES'!$G$14:$G$60,"Aprobado",'AJUSTES'!$C$14:$C$60,"Deducción antes de impuestos")+SUMIFS('AJUSTES'!$E$14:$E$60,'AJUSTES'!$B$14:$B$60,$A29,'AJUSTES'!$G$14:$G$60,"Aprobado",'AJUSTES'!$C$14:$C$60,"Otra deducción"))</x:f>
      </x:c>
      <x:c r="O29" s="191" t="str">
        <x:f>IF($A29="","",SUMIFS('AJUSTES'!$E$14:$E$60,'AJUSTES'!$B$14:$B$60,$A29,'AJUSTES'!$G$14:$G$60,"Aprobado",'AJUSTES'!$C$14:$C$60,"Fiscal / legal"))</x:f>
      </x:c>
      <x:c r="P29" s="191" t="str">
        <x:f>IF($A29="","",$L29-SUM($M29:$O29))</x:f>
      </x:c>
      <x:c r="Q29" s="183"/>
      <x:c r="R29" s="183"/>
      <x:c r="S29" s="190" t="str">
        <x:f>IF($A29="","",IF($Q29="Aprobado","LIMPIO",IF($Q29="Retenido","RETENIDO",IF($Q29="Borrador","REQUIERE APROBACIÓN",IF($R29="No programado","PAGO NO PREPARADO","LIMPIO")))))</x:f>
      </x:c>
      <x:c r="T29" s="190" t="str">
        <x:f>IF($A29="","",IFERROR(INDEX('EMPLEADOS'!$O$14:$O$52,MATCH($A29,'EMPLEADOS'!$A$14:$A$52,0)),""))</x:f>
      </x:c>
    </x:row>
    <x:row r="30">
      <x:c r="A30" s="183"/>
      <x:c r="B30" s="190" t="str">
        <x:f>IF($A30="","",IFERROR(INDEX('EMPLEADOS'!$B$14:$B$52,MATCH($A30,'EMPLEADOS'!$A$14:$A$52,0)),""))</x:f>
      </x:c>
      <x:c r="C30" s="190" t="str">
        <x:f>IF($A30="","",IFERROR(INDEX('EMPLEADOS'!$C$14:$C$52,MATCH($A30,'EMPLEADOS'!$A$14:$A$52,0)),""))</x:f>
      </x:c>
      <x:c r="D30" s="190" t="str">
        <x:f>IF($A30="","",IFERROR(INDEX('EMPLEADOS'!$E$14:$E$52,MATCH($A30,'EMPLEADOS'!$A$14:$A$52,0)),""))</x:f>
      </x:c>
      <x:c r="E30" s="189"/>
      <x:c r="F30" s="189"/>
      <x:c r="G30" s="191" t="str">
        <x:f>IF($A30="","",IF($D30="Mensual",IFERROR(INDEX('EMPLEADOS'!$F$14:$F$52,MATCH($A30,'EMPLEADOS'!$A$14:$A$52,0)),0),$E30*IFERROR(INDEX('EMPLEADOS'!$G$14:$G$52,MATCH($A30,'EMPLEADOS'!$A$14:$A$52,0)),0)))</x:f>
      </x:c>
      <x:c r="H30" s="191" t="str">
        <x:f>IF($A30="","",$F30*IF($D30="Mensual",IFERROR(INDEX('EMPLEADOS'!$F$14:$F$52,MATCH($A30,'EMPLEADOS'!$A$14:$A$52,0))/INDEX('EMPLEADOS'!$H$14:$H$52,MATCH($A30,'EMPLEADOS'!$A$14:$A$52,0)),0),IFERROR(INDEX('EMPLEADOS'!$G$14:$G$52,MATCH($A30,'EMPLEADOS'!$A$14:$A$52,0)),0))*1.5)</x:f>
      </x:c>
      <x:c r="I30" s="191" t="str">
        <x:f>IF($A30="","",IFERROR(INDEX('EMPLEADOS'!$K$14:$K$52,MATCH($A30,'EMPLEADOS'!$A$14:$A$52,0)),0))</x:f>
      </x:c>
      <x:c r="J30" s="191" t="str">
        <x:f>IF($A30="","",SUMIFS('AJUSTES'!$E$14:$E$60,'AJUSTES'!$B$14:$B$60,$A30,'AJUSTES'!$G$14:$G$60,"Aprobado",'AJUSTES'!$C$14:$C$60,"Bono")+SUMIFS('AJUSTES'!$E$14:$E$60,'AJUSTES'!$B$14:$B$60,$A30,'AJUSTES'!$G$14:$G$60,"Aprobado",'AJUSTES'!$C$14:$C$60,"Comisión")+SUMIFS('AJUSTES'!$E$14:$E$60,'AJUSTES'!$B$14:$B$60,$A30,'AJUSTES'!$G$14:$G$60,"Aprobado",'AJUSTES'!$C$14:$C$60,"Complemento")+SUMIFS('AJUSTES'!$E$14:$E$60,'AJUSTES'!$B$14:$B$60,$A30,'AJUSTES'!$G$14:$G$60,"Aprobado",'AJUSTES'!$C$14:$C$60,"Otro ingreso"))</x:f>
      </x:c>
      <x:c r="K30" s="191" t="str">
        <x:f>IF($A30="","",SUMIFS('AJUSTES'!$E$14:$E$60,'AJUSTES'!$B$14:$B$60,$A30,'AJUSTES'!$G$14:$G$60,"Aprobado",'AJUSTES'!$C$14:$C$60,"Reembolso"))</x:f>
      </x:c>
      <x:c r="L30" s="191" t="str">
        <x:f>IF($A30="","",SUM($G30:$K30))</x:f>
      </x:c>
      <x:c r="M30" s="191" t="str">
        <x:f>IF($A30="","",IFERROR(INDEX('EMPLEADOS'!$L$14:$L$52,MATCH($A30,'EMPLEADOS'!$A$14:$A$52,0)),0))</x:f>
      </x:c>
      <x:c r="N30" s="191" t="str">
        <x:f>IF($A30="","",SUMIFS('AJUSTES'!$E$14:$E$60,'AJUSTES'!$B$14:$B$60,$A30,'AJUSTES'!$G$14:$G$60,"Aprobado",'AJUSTES'!$C$14:$C$60,"Deducción antes de impuestos")+SUMIFS('AJUSTES'!$E$14:$E$60,'AJUSTES'!$B$14:$B$60,$A30,'AJUSTES'!$G$14:$G$60,"Aprobado",'AJUSTES'!$C$14:$C$60,"Otra deducción"))</x:f>
      </x:c>
      <x:c r="O30" s="191" t="str">
        <x:f>IF($A30="","",SUMIFS('AJUSTES'!$E$14:$E$60,'AJUSTES'!$B$14:$B$60,$A30,'AJUSTES'!$G$14:$G$60,"Aprobado",'AJUSTES'!$C$14:$C$60,"Fiscal / legal"))</x:f>
      </x:c>
      <x:c r="P30" s="191" t="str">
        <x:f>IF($A30="","",$L30-SUM($M30:$O30))</x:f>
      </x:c>
      <x:c r="Q30" s="183"/>
      <x:c r="R30" s="183"/>
      <x:c r="S30" s="190" t="str">
        <x:f>IF($A30="","",IF($Q30="Aprobado","LIMPIO",IF($Q30="Retenido","RETENIDO",IF($Q30="Borrador","REQUIERE APROBACIÓN",IF($R30="No programado","PAGO NO PREPARADO","LIMPIO")))))</x:f>
      </x:c>
      <x:c r="T30" s="190" t="str">
        <x:f>IF($A30="","",IFERROR(INDEX('EMPLEADOS'!$O$14:$O$52,MATCH($A30,'EMPLEADOS'!$A$14:$A$52,0)),""))</x:f>
      </x:c>
    </x:row>
    <x:row r="31">
      <x:c r="A31" s="183"/>
      <x:c r="B31" s="190" t="str">
        <x:f>IF($A31="","",IFERROR(INDEX('EMPLEADOS'!$B$14:$B$52,MATCH($A31,'EMPLEADOS'!$A$14:$A$52,0)),""))</x:f>
      </x:c>
      <x:c r="C31" s="190" t="str">
        <x:f>IF($A31="","",IFERROR(INDEX('EMPLEADOS'!$C$14:$C$52,MATCH($A31,'EMPLEADOS'!$A$14:$A$52,0)),""))</x:f>
      </x:c>
      <x:c r="D31" s="190" t="str">
        <x:f>IF($A31="","",IFERROR(INDEX('EMPLEADOS'!$E$14:$E$52,MATCH($A31,'EMPLEADOS'!$A$14:$A$52,0)),""))</x:f>
      </x:c>
      <x:c r="E31" s="189"/>
      <x:c r="F31" s="189"/>
      <x:c r="G31" s="191" t="str">
        <x:f>IF($A31="","",IF($D31="Mensual",IFERROR(INDEX('EMPLEADOS'!$F$14:$F$52,MATCH($A31,'EMPLEADOS'!$A$14:$A$52,0)),0),$E31*IFERROR(INDEX('EMPLEADOS'!$G$14:$G$52,MATCH($A31,'EMPLEADOS'!$A$14:$A$52,0)),0)))</x:f>
      </x:c>
      <x:c r="H31" s="191" t="str">
        <x:f>IF($A31="","",$F31*IF($D31="Mensual",IFERROR(INDEX('EMPLEADOS'!$F$14:$F$52,MATCH($A31,'EMPLEADOS'!$A$14:$A$52,0))/INDEX('EMPLEADOS'!$H$14:$H$52,MATCH($A31,'EMPLEADOS'!$A$14:$A$52,0)),0),IFERROR(INDEX('EMPLEADOS'!$G$14:$G$52,MATCH($A31,'EMPLEADOS'!$A$14:$A$52,0)),0))*1.5)</x:f>
      </x:c>
      <x:c r="I31" s="191" t="str">
        <x:f>IF($A31="","",IFERROR(INDEX('EMPLEADOS'!$K$14:$K$52,MATCH($A31,'EMPLEADOS'!$A$14:$A$52,0)),0))</x:f>
      </x:c>
      <x:c r="J31" s="191" t="str">
        <x:f>IF($A31="","",SUMIFS('AJUSTES'!$E$14:$E$60,'AJUSTES'!$B$14:$B$60,$A31,'AJUSTES'!$G$14:$G$60,"Aprobado",'AJUSTES'!$C$14:$C$60,"Bono")+SUMIFS('AJUSTES'!$E$14:$E$60,'AJUSTES'!$B$14:$B$60,$A31,'AJUSTES'!$G$14:$G$60,"Aprobado",'AJUSTES'!$C$14:$C$60,"Comisión")+SUMIFS('AJUSTES'!$E$14:$E$60,'AJUSTES'!$B$14:$B$60,$A31,'AJUSTES'!$G$14:$G$60,"Aprobado",'AJUSTES'!$C$14:$C$60,"Complemento")+SUMIFS('AJUSTES'!$E$14:$E$60,'AJUSTES'!$B$14:$B$60,$A31,'AJUSTES'!$G$14:$G$60,"Aprobado",'AJUSTES'!$C$14:$C$60,"Otro ingreso"))</x:f>
      </x:c>
      <x:c r="K31" s="191" t="str">
        <x:f>IF($A31="","",SUMIFS('AJUSTES'!$E$14:$E$60,'AJUSTES'!$B$14:$B$60,$A31,'AJUSTES'!$G$14:$G$60,"Aprobado",'AJUSTES'!$C$14:$C$60,"Reembolso"))</x:f>
      </x:c>
      <x:c r="L31" s="191" t="str">
        <x:f>IF($A31="","",SUM($G31:$K31))</x:f>
      </x:c>
      <x:c r="M31" s="191" t="str">
        <x:f>IF($A31="","",IFERROR(INDEX('EMPLEADOS'!$L$14:$L$52,MATCH($A31,'EMPLEADOS'!$A$14:$A$52,0)),0))</x:f>
      </x:c>
      <x:c r="N31" s="191" t="str">
        <x:f>IF($A31="","",SUMIFS('AJUSTES'!$E$14:$E$60,'AJUSTES'!$B$14:$B$60,$A31,'AJUSTES'!$G$14:$G$60,"Aprobado",'AJUSTES'!$C$14:$C$60,"Deducción antes de impuestos")+SUMIFS('AJUSTES'!$E$14:$E$60,'AJUSTES'!$B$14:$B$60,$A31,'AJUSTES'!$G$14:$G$60,"Aprobado",'AJUSTES'!$C$14:$C$60,"Otra deducción"))</x:f>
      </x:c>
      <x:c r="O31" s="191" t="str">
        <x:f>IF($A31="","",SUMIFS('AJUSTES'!$E$14:$E$60,'AJUSTES'!$B$14:$B$60,$A31,'AJUSTES'!$G$14:$G$60,"Aprobado",'AJUSTES'!$C$14:$C$60,"Fiscal / legal"))</x:f>
      </x:c>
      <x:c r="P31" s="191" t="str">
        <x:f>IF($A31="","",$L31-SUM($M31:$O31))</x:f>
      </x:c>
      <x:c r="Q31" s="183"/>
      <x:c r="R31" s="183"/>
      <x:c r="S31" s="190" t="str">
        <x:f>IF($A31="","",IF($Q31="Aprobado","LIMPIO",IF($Q31="Retenido","RETENIDO",IF($Q31="Borrador","REQUIERE APROBACIÓN",IF($R31="No programado","PAGO NO PREPARADO","LIMPIO")))))</x:f>
      </x:c>
      <x:c r="T31" s="190" t="str">
        <x:f>IF($A31="","",IFERROR(INDEX('EMPLEADOS'!$O$14:$O$52,MATCH($A31,'EMPLEADOS'!$A$14:$A$52,0)),""))</x:f>
      </x:c>
    </x:row>
    <x:row r="32">
      <x:c r="A32" s="183"/>
      <x:c r="B32" s="190" t="str">
        <x:f>IF($A32="","",IFERROR(INDEX('EMPLEADOS'!$B$14:$B$52,MATCH($A32,'EMPLEADOS'!$A$14:$A$52,0)),""))</x:f>
      </x:c>
      <x:c r="C32" s="190" t="str">
        <x:f>IF($A32="","",IFERROR(INDEX('EMPLEADOS'!$C$14:$C$52,MATCH($A32,'EMPLEADOS'!$A$14:$A$52,0)),""))</x:f>
      </x:c>
      <x:c r="D32" s="190" t="str">
        <x:f>IF($A32="","",IFERROR(INDEX('EMPLEADOS'!$E$14:$E$52,MATCH($A32,'EMPLEADOS'!$A$14:$A$52,0)),""))</x:f>
      </x:c>
      <x:c r="E32" s="189"/>
      <x:c r="F32" s="189"/>
      <x:c r="G32" s="191" t="str">
        <x:f>IF($A32="","",IF($D32="Mensual",IFERROR(INDEX('EMPLEADOS'!$F$14:$F$52,MATCH($A32,'EMPLEADOS'!$A$14:$A$52,0)),0),$E32*IFERROR(INDEX('EMPLEADOS'!$G$14:$G$52,MATCH($A32,'EMPLEADOS'!$A$14:$A$52,0)),0)))</x:f>
      </x:c>
      <x:c r="H32" s="191" t="str">
        <x:f>IF($A32="","",$F32*IF($D32="Mensual",IFERROR(INDEX('EMPLEADOS'!$F$14:$F$52,MATCH($A32,'EMPLEADOS'!$A$14:$A$52,0))/INDEX('EMPLEADOS'!$H$14:$H$52,MATCH($A32,'EMPLEADOS'!$A$14:$A$52,0)),0),IFERROR(INDEX('EMPLEADOS'!$G$14:$G$52,MATCH($A32,'EMPLEADOS'!$A$14:$A$52,0)),0))*1.5)</x:f>
      </x:c>
      <x:c r="I32" s="191" t="str">
        <x:f>IF($A32="","",IFERROR(INDEX('EMPLEADOS'!$K$14:$K$52,MATCH($A32,'EMPLEADOS'!$A$14:$A$52,0)),0))</x:f>
      </x:c>
      <x:c r="J32" s="191" t="str">
        <x:f>IF($A32="","",SUMIFS('AJUSTES'!$E$14:$E$60,'AJUSTES'!$B$14:$B$60,$A32,'AJUSTES'!$G$14:$G$60,"Aprobado",'AJUSTES'!$C$14:$C$60,"Bono")+SUMIFS('AJUSTES'!$E$14:$E$60,'AJUSTES'!$B$14:$B$60,$A32,'AJUSTES'!$G$14:$G$60,"Aprobado",'AJUSTES'!$C$14:$C$60,"Comisión")+SUMIFS('AJUSTES'!$E$14:$E$60,'AJUSTES'!$B$14:$B$60,$A32,'AJUSTES'!$G$14:$G$60,"Aprobado",'AJUSTES'!$C$14:$C$60,"Complemento")+SUMIFS('AJUSTES'!$E$14:$E$60,'AJUSTES'!$B$14:$B$60,$A32,'AJUSTES'!$G$14:$G$60,"Aprobado",'AJUSTES'!$C$14:$C$60,"Otro ingreso"))</x:f>
      </x:c>
      <x:c r="K32" s="191" t="str">
        <x:f>IF($A32="","",SUMIFS('AJUSTES'!$E$14:$E$60,'AJUSTES'!$B$14:$B$60,$A32,'AJUSTES'!$G$14:$G$60,"Aprobado",'AJUSTES'!$C$14:$C$60,"Reembolso"))</x:f>
      </x:c>
      <x:c r="L32" s="191" t="str">
        <x:f>IF($A32="","",SUM($G32:$K32))</x:f>
      </x:c>
      <x:c r="M32" s="191" t="str">
        <x:f>IF($A32="","",IFERROR(INDEX('EMPLEADOS'!$L$14:$L$52,MATCH($A32,'EMPLEADOS'!$A$14:$A$52,0)),0))</x:f>
      </x:c>
      <x:c r="N32" s="191" t="str">
        <x:f>IF($A32="","",SUMIFS('AJUSTES'!$E$14:$E$60,'AJUSTES'!$B$14:$B$60,$A32,'AJUSTES'!$G$14:$G$60,"Aprobado",'AJUSTES'!$C$14:$C$60,"Deducción antes de impuestos")+SUMIFS('AJUSTES'!$E$14:$E$60,'AJUSTES'!$B$14:$B$60,$A32,'AJUSTES'!$G$14:$G$60,"Aprobado",'AJUSTES'!$C$14:$C$60,"Otra deducción"))</x:f>
      </x:c>
      <x:c r="O32" s="191" t="str">
        <x:f>IF($A32="","",SUMIFS('AJUSTES'!$E$14:$E$60,'AJUSTES'!$B$14:$B$60,$A32,'AJUSTES'!$G$14:$G$60,"Aprobado",'AJUSTES'!$C$14:$C$60,"Fiscal / legal"))</x:f>
      </x:c>
      <x:c r="P32" s="191" t="str">
        <x:f>IF($A32="","",$L32-SUM($M32:$O32))</x:f>
      </x:c>
      <x:c r="Q32" s="183"/>
      <x:c r="R32" s="183"/>
      <x:c r="S32" s="190" t="str">
        <x:f>IF($A32="","",IF($Q32="Aprobado","LIMPIO",IF($Q32="Retenido","RETENIDO",IF($Q32="Borrador","REQUIERE APROBACIÓN",IF($R32="No programado","PAGO NO PREPARADO","LIMPIO")))))</x:f>
      </x:c>
      <x:c r="T32" s="190" t="str">
        <x:f>IF($A32="","",IFERROR(INDEX('EMPLEADOS'!$O$14:$O$52,MATCH($A32,'EMPLEADOS'!$A$14:$A$52,0)),""))</x:f>
      </x:c>
    </x:row>
    <x:row r="33">
      <x:c r="A33" s="183"/>
      <x:c r="B33" s="190" t="str">
        <x:f>IF($A33="","",IFERROR(INDEX('EMPLEADOS'!$B$14:$B$52,MATCH($A33,'EMPLEADOS'!$A$14:$A$52,0)),""))</x:f>
      </x:c>
      <x:c r="C33" s="190" t="str">
        <x:f>IF($A33="","",IFERROR(INDEX('EMPLEADOS'!$C$14:$C$52,MATCH($A33,'EMPLEADOS'!$A$14:$A$52,0)),""))</x:f>
      </x:c>
      <x:c r="D33" s="190" t="str">
        <x:f>IF($A33="","",IFERROR(INDEX('EMPLEADOS'!$E$14:$E$52,MATCH($A33,'EMPLEADOS'!$A$14:$A$52,0)),""))</x:f>
      </x:c>
      <x:c r="E33" s="189"/>
      <x:c r="F33" s="189"/>
      <x:c r="G33" s="191" t="str">
        <x:f>IF($A33="","",IF($D33="Mensual",IFERROR(INDEX('EMPLEADOS'!$F$14:$F$52,MATCH($A33,'EMPLEADOS'!$A$14:$A$52,0)),0),$E33*IFERROR(INDEX('EMPLEADOS'!$G$14:$G$52,MATCH($A33,'EMPLEADOS'!$A$14:$A$52,0)),0)))</x:f>
      </x:c>
      <x:c r="H33" s="191" t="str">
        <x:f>IF($A33="","",$F33*IF($D33="Mensual",IFERROR(INDEX('EMPLEADOS'!$F$14:$F$52,MATCH($A33,'EMPLEADOS'!$A$14:$A$52,0))/INDEX('EMPLEADOS'!$H$14:$H$52,MATCH($A33,'EMPLEADOS'!$A$14:$A$52,0)),0),IFERROR(INDEX('EMPLEADOS'!$G$14:$G$52,MATCH($A33,'EMPLEADOS'!$A$14:$A$52,0)),0))*1.5)</x:f>
      </x:c>
      <x:c r="I33" s="191" t="str">
        <x:f>IF($A33="","",IFERROR(INDEX('EMPLEADOS'!$K$14:$K$52,MATCH($A33,'EMPLEADOS'!$A$14:$A$52,0)),0))</x:f>
      </x:c>
      <x:c r="J33" s="191" t="str">
        <x:f>IF($A33="","",SUMIFS('AJUSTES'!$E$14:$E$60,'AJUSTES'!$B$14:$B$60,$A33,'AJUSTES'!$G$14:$G$60,"Aprobado",'AJUSTES'!$C$14:$C$60,"Bono")+SUMIFS('AJUSTES'!$E$14:$E$60,'AJUSTES'!$B$14:$B$60,$A33,'AJUSTES'!$G$14:$G$60,"Aprobado",'AJUSTES'!$C$14:$C$60,"Comisión")+SUMIFS('AJUSTES'!$E$14:$E$60,'AJUSTES'!$B$14:$B$60,$A33,'AJUSTES'!$G$14:$G$60,"Aprobado",'AJUSTES'!$C$14:$C$60,"Complemento")+SUMIFS('AJUSTES'!$E$14:$E$60,'AJUSTES'!$B$14:$B$60,$A33,'AJUSTES'!$G$14:$G$60,"Aprobado",'AJUSTES'!$C$14:$C$60,"Otro ingreso"))</x:f>
      </x:c>
      <x:c r="K33" s="191" t="str">
        <x:f>IF($A33="","",SUMIFS('AJUSTES'!$E$14:$E$60,'AJUSTES'!$B$14:$B$60,$A33,'AJUSTES'!$G$14:$G$60,"Aprobado",'AJUSTES'!$C$14:$C$60,"Reembolso"))</x:f>
      </x:c>
      <x:c r="L33" s="191" t="str">
        <x:f>IF($A33="","",SUM($G33:$K33))</x:f>
      </x:c>
      <x:c r="M33" s="191" t="str">
        <x:f>IF($A33="","",IFERROR(INDEX('EMPLEADOS'!$L$14:$L$52,MATCH($A33,'EMPLEADOS'!$A$14:$A$52,0)),0))</x:f>
      </x:c>
      <x:c r="N33" s="191" t="str">
        <x:f>IF($A33="","",SUMIFS('AJUSTES'!$E$14:$E$60,'AJUSTES'!$B$14:$B$60,$A33,'AJUSTES'!$G$14:$G$60,"Aprobado",'AJUSTES'!$C$14:$C$60,"Deducción antes de impuestos")+SUMIFS('AJUSTES'!$E$14:$E$60,'AJUSTES'!$B$14:$B$60,$A33,'AJUSTES'!$G$14:$G$60,"Aprobado",'AJUSTES'!$C$14:$C$60,"Otra deducción"))</x:f>
      </x:c>
      <x:c r="O33" s="191" t="str">
        <x:f>IF($A33="","",SUMIFS('AJUSTES'!$E$14:$E$60,'AJUSTES'!$B$14:$B$60,$A33,'AJUSTES'!$G$14:$G$60,"Aprobado",'AJUSTES'!$C$14:$C$60,"Fiscal / legal"))</x:f>
      </x:c>
      <x:c r="P33" s="191" t="str">
        <x:f>IF($A33="","",$L33-SUM($M33:$O33))</x:f>
      </x:c>
      <x:c r="Q33" s="183"/>
      <x:c r="R33" s="183"/>
      <x:c r="S33" s="190" t="str">
        <x:f>IF($A33="","",IF($Q33="Aprobado","LIMPIO",IF($Q33="Retenido","RETENIDO",IF($Q33="Borrador","REQUIERE APROBACIÓN",IF($R33="No programado","PAGO NO PREPARADO","LIMPIO")))))</x:f>
      </x:c>
      <x:c r="T33" s="190" t="str">
        <x:f>IF($A33="","",IFERROR(INDEX('EMPLEADOS'!$O$14:$O$52,MATCH($A33,'EMPLEADOS'!$A$14:$A$52,0)),""))</x:f>
      </x:c>
    </x:row>
    <x:row r="34">
      <x:c r="A34" s="183"/>
      <x:c r="B34" s="190" t="str">
        <x:f>IF($A34="","",IFERROR(INDEX('EMPLEADOS'!$B$14:$B$52,MATCH($A34,'EMPLEADOS'!$A$14:$A$52,0)),""))</x:f>
      </x:c>
      <x:c r="C34" s="190" t="str">
        <x:f>IF($A34="","",IFERROR(INDEX('EMPLEADOS'!$C$14:$C$52,MATCH($A34,'EMPLEADOS'!$A$14:$A$52,0)),""))</x:f>
      </x:c>
      <x:c r="D34" s="190" t="str">
        <x:f>IF($A34="","",IFERROR(INDEX('EMPLEADOS'!$E$14:$E$52,MATCH($A34,'EMPLEADOS'!$A$14:$A$52,0)),""))</x:f>
      </x:c>
      <x:c r="E34" s="189"/>
      <x:c r="F34" s="189"/>
      <x:c r="G34" s="191" t="str">
        <x:f>IF($A34="","",IF($D34="Mensual",IFERROR(INDEX('EMPLEADOS'!$F$14:$F$52,MATCH($A34,'EMPLEADOS'!$A$14:$A$52,0)),0),$E34*IFERROR(INDEX('EMPLEADOS'!$G$14:$G$52,MATCH($A34,'EMPLEADOS'!$A$14:$A$52,0)),0)))</x:f>
      </x:c>
      <x:c r="H34" s="191" t="str">
        <x:f>IF($A34="","",$F34*IF($D34="Mensual",IFERROR(INDEX('EMPLEADOS'!$F$14:$F$52,MATCH($A34,'EMPLEADOS'!$A$14:$A$52,0))/INDEX('EMPLEADOS'!$H$14:$H$52,MATCH($A34,'EMPLEADOS'!$A$14:$A$52,0)),0),IFERROR(INDEX('EMPLEADOS'!$G$14:$G$52,MATCH($A34,'EMPLEADOS'!$A$14:$A$52,0)),0))*1.5)</x:f>
      </x:c>
      <x:c r="I34" s="191" t="str">
        <x:f>IF($A34="","",IFERROR(INDEX('EMPLEADOS'!$K$14:$K$52,MATCH($A34,'EMPLEADOS'!$A$14:$A$52,0)),0))</x:f>
      </x:c>
      <x:c r="J34" s="191" t="str">
        <x:f>IF($A34="","",SUMIFS('AJUSTES'!$E$14:$E$60,'AJUSTES'!$B$14:$B$60,$A34,'AJUSTES'!$G$14:$G$60,"Aprobado",'AJUSTES'!$C$14:$C$60,"Bono")+SUMIFS('AJUSTES'!$E$14:$E$60,'AJUSTES'!$B$14:$B$60,$A34,'AJUSTES'!$G$14:$G$60,"Aprobado",'AJUSTES'!$C$14:$C$60,"Comisión")+SUMIFS('AJUSTES'!$E$14:$E$60,'AJUSTES'!$B$14:$B$60,$A34,'AJUSTES'!$G$14:$G$60,"Aprobado",'AJUSTES'!$C$14:$C$60,"Complemento")+SUMIFS('AJUSTES'!$E$14:$E$60,'AJUSTES'!$B$14:$B$60,$A34,'AJUSTES'!$G$14:$G$60,"Aprobado",'AJUSTES'!$C$14:$C$60,"Otro ingreso"))</x:f>
      </x:c>
      <x:c r="K34" s="191" t="str">
        <x:f>IF($A34="","",SUMIFS('AJUSTES'!$E$14:$E$60,'AJUSTES'!$B$14:$B$60,$A34,'AJUSTES'!$G$14:$G$60,"Aprobado",'AJUSTES'!$C$14:$C$60,"Reembolso"))</x:f>
      </x:c>
      <x:c r="L34" s="191" t="str">
        <x:f>IF($A34="","",SUM($G34:$K34))</x:f>
      </x:c>
      <x:c r="M34" s="191" t="str">
        <x:f>IF($A34="","",IFERROR(INDEX('EMPLEADOS'!$L$14:$L$52,MATCH($A34,'EMPLEADOS'!$A$14:$A$52,0)),0))</x:f>
      </x:c>
      <x:c r="N34" s="191" t="str">
        <x:f>IF($A34="","",SUMIFS('AJUSTES'!$E$14:$E$60,'AJUSTES'!$B$14:$B$60,$A34,'AJUSTES'!$G$14:$G$60,"Aprobado",'AJUSTES'!$C$14:$C$60,"Deducción antes de impuestos")+SUMIFS('AJUSTES'!$E$14:$E$60,'AJUSTES'!$B$14:$B$60,$A34,'AJUSTES'!$G$14:$G$60,"Aprobado",'AJUSTES'!$C$14:$C$60,"Otra deducción"))</x:f>
      </x:c>
      <x:c r="O34" s="191" t="str">
        <x:f>IF($A34="","",SUMIFS('AJUSTES'!$E$14:$E$60,'AJUSTES'!$B$14:$B$60,$A34,'AJUSTES'!$G$14:$G$60,"Aprobado",'AJUSTES'!$C$14:$C$60,"Fiscal / legal"))</x:f>
      </x:c>
      <x:c r="P34" s="191" t="str">
        <x:f>IF($A34="","",$L34-SUM($M34:$O34))</x:f>
      </x:c>
      <x:c r="Q34" s="183"/>
      <x:c r="R34" s="183"/>
      <x:c r="S34" s="190" t="str">
        <x:f>IF($A34="","",IF($Q34="Aprobado","LIMPIO",IF($Q34="Retenido","RETENIDO",IF($Q34="Borrador","REQUIERE APROBACIÓN",IF($R34="No programado","PAGO NO PREPARADO","LIMPIO")))))</x:f>
      </x:c>
      <x:c r="T34" s="190" t="str">
        <x:f>IF($A34="","",IFERROR(INDEX('EMPLEADOS'!$O$14:$O$52,MATCH($A34,'EMPLEADOS'!$A$14:$A$52,0)),""))</x:f>
      </x:c>
    </x:row>
    <x:row r="35">
      <x:c r="A35" s="183"/>
      <x:c r="B35" s="190" t="str">
        <x:f>IF($A35="","",IFERROR(INDEX('EMPLEADOS'!$B$14:$B$52,MATCH($A35,'EMPLEADOS'!$A$14:$A$52,0)),""))</x:f>
      </x:c>
      <x:c r="C35" s="190" t="str">
        <x:f>IF($A35="","",IFERROR(INDEX('EMPLEADOS'!$C$14:$C$52,MATCH($A35,'EMPLEADOS'!$A$14:$A$52,0)),""))</x:f>
      </x:c>
      <x:c r="D35" s="190" t="str">
        <x:f>IF($A35="","",IFERROR(INDEX('EMPLEADOS'!$E$14:$E$52,MATCH($A35,'EMPLEADOS'!$A$14:$A$52,0)),""))</x:f>
      </x:c>
      <x:c r="E35" s="189"/>
      <x:c r="F35" s="189"/>
      <x:c r="G35" s="191" t="str">
        <x:f>IF($A35="","",IF($D35="Mensual",IFERROR(INDEX('EMPLEADOS'!$F$14:$F$52,MATCH($A35,'EMPLEADOS'!$A$14:$A$52,0)),0),$E35*IFERROR(INDEX('EMPLEADOS'!$G$14:$G$52,MATCH($A35,'EMPLEADOS'!$A$14:$A$52,0)),0)))</x:f>
      </x:c>
      <x:c r="H35" s="191" t="str">
        <x:f>IF($A35="","",$F35*IF($D35="Mensual",IFERROR(INDEX('EMPLEADOS'!$F$14:$F$52,MATCH($A35,'EMPLEADOS'!$A$14:$A$52,0))/INDEX('EMPLEADOS'!$H$14:$H$52,MATCH($A35,'EMPLEADOS'!$A$14:$A$52,0)),0),IFERROR(INDEX('EMPLEADOS'!$G$14:$G$52,MATCH($A35,'EMPLEADOS'!$A$14:$A$52,0)),0))*1.5)</x:f>
      </x:c>
      <x:c r="I35" s="191" t="str">
        <x:f>IF($A35="","",IFERROR(INDEX('EMPLEADOS'!$K$14:$K$52,MATCH($A35,'EMPLEADOS'!$A$14:$A$52,0)),0))</x:f>
      </x:c>
      <x:c r="J35" s="191" t="str">
        <x:f>IF($A35="","",SUMIFS('AJUSTES'!$E$14:$E$60,'AJUSTES'!$B$14:$B$60,$A35,'AJUSTES'!$G$14:$G$60,"Aprobado",'AJUSTES'!$C$14:$C$60,"Bono")+SUMIFS('AJUSTES'!$E$14:$E$60,'AJUSTES'!$B$14:$B$60,$A35,'AJUSTES'!$G$14:$G$60,"Aprobado",'AJUSTES'!$C$14:$C$60,"Comisión")+SUMIFS('AJUSTES'!$E$14:$E$60,'AJUSTES'!$B$14:$B$60,$A35,'AJUSTES'!$G$14:$G$60,"Aprobado",'AJUSTES'!$C$14:$C$60,"Complemento")+SUMIFS('AJUSTES'!$E$14:$E$60,'AJUSTES'!$B$14:$B$60,$A35,'AJUSTES'!$G$14:$G$60,"Aprobado",'AJUSTES'!$C$14:$C$60,"Otro ingreso"))</x:f>
      </x:c>
      <x:c r="K35" s="191" t="str">
        <x:f>IF($A35="","",SUMIFS('AJUSTES'!$E$14:$E$60,'AJUSTES'!$B$14:$B$60,$A35,'AJUSTES'!$G$14:$G$60,"Aprobado",'AJUSTES'!$C$14:$C$60,"Reembolso"))</x:f>
      </x:c>
      <x:c r="L35" s="191" t="str">
        <x:f>IF($A35="","",SUM($G35:$K35))</x:f>
      </x:c>
      <x:c r="M35" s="191" t="str">
        <x:f>IF($A35="","",IFERROR(INDEX('EMPLEADOS'!$L$14:$L$52,MATCH($A35,'EMPLEADOS'!$A$14:$A$52,0)),0))</x:f>
      </x:c>
      <x:c r="N35" s="191" t="str">
        <x:f>IF($A35="","",SUMIFS('AJUSTES'!$E$14:$E$60,'AJUSTES'!$B$14:$B$60,$A35,'AJUSTES'!$G$14:$G$60,"Aprobado",'AJUSTES'!$C$14:$C$60,"Deducción antes de impuestos")+SUMIFS('AJUSTES'!$E$14:$E$60,'AJUSTES'!$B$14:$B$60,$A35,'AJUSTES'!$G$14:$G$60,"Aprobado",'AJUSTES'!$C$14:$C$60,"Otra deducción"))</x:f>
      </x:c>
      <x:c r="O35" s="191" t="str">
        <x:f>IF($A35="","",SUMIFS('AJUSTES'!$E$14:$E$60,'AJUSTES'!$B$14:$B$60,$A35,'AJUSTES'!$G$14:$G$60,"Aprobado",'AJUSTES'!$C$14:$C$60,"Fiscal / legal"))</x:f>
      </x:c>
      <x:c r="P35" s="191" t="str">
        <x:f>IF($A35="","",$L35-SUM($M35:$O35))</x:f>
      </x:c>
      <x:c r="Q35" s="183"/>
      <x:c r="R35" s="183"/>
      <x:c r="S35" s="190" t="str">
        <x:f>IF($A35="","",IF($Q35="Aprobado","LIMPIO",IF($Q35="Retenido","RETENIDO",IF($Q35="Borrador","REQUIERE APROBACIÓN",IF($R35="No programado","PAGO NO PREPARADO","LIMPIO")))))</x:f>
      </x:c>
      <x:c r="T35" s="190" t="str">
        <x:f>IF($A35="","",IFERROR(INDEX('EMPLEADOS'!$O$14:$O$52,MATCH($A35,'EMPLEADOS'!$A$14:$A$52,0)),""))</x:f>
      </x:c>
    </x:row>
    <x:row r="36">
      <x:c r="A36" s="183"/>
      <x:c r="B36" s="190" t="str">
        <x:f>IF($A36="","",IFERROR(INDEX('EMPLEADOS'!$B$14:$B$52,MATCH($A36,'EMPLEADOS'!$A$14:$A$52,0)),""))</x:f>
      </x:c>
      <x:c r="C36" s="190" t="str">
        <x:f>IF($A36="","",IFERROR(INDEX('EMPLEADOS'!$C$14:$C$52,MATCH($A36,'EMPLEADOS'!$A$14:$A$52,0)),""))</x:f>
      </x:c>
      <x:c r="D36" s="190" t="str">
        <x:f>IF($A36="","",IFERROR(INDEX('EMPLEADOS'!$E$14:$E$52,MATCH($A36,'EMPLEADOS'!$A$14:$A$52,0)),""))</x:f>
      </x:c>
      <x:c r="E36" s="189"/>
      <x:c r="F36" s="189"/>
      <x:c r="G36" s="191" t="str">
        <x:f>IF($A36="","",IF($D36="Mensual",IFERROR(INDEX('EMPLEADOS'!$F$14:$F$52,MATCH($A36,'EMPLEADOS'!$A$14:$A$52,0)),0),$E36*IFERROR(INDEX('EMPLEADOS'!$G$14:$G$52,MATCH($A36,'EMPLEADOS'!$A$14:$A$52,0)),0)))</x:f>
      </x:c>
      <x:c r="H36" s="191" t="str">
        <x:f>IF($A36="","",$F36*IF($D36="Mensual",IFERROR(INDEX('EMPLEADOS'!$F$14:$F$52,MATCH($A36,'EMPLEADOS'!$A$14:$A$52,0))/INDEX('EMPLEADOS'!$H$14:$H$52,MATCH($A36,'EMPLEADOS'!$A$14:$A$52,0)),0),IFERROR(INDEX('EMPLEADOS'!$G$14:$G$52,MATCH($A36,'EMPLEADOS'!$A$14:$A$52,0)),0))*1.5)</x:f>
      </x:c>
      <x:c r="I36" s="191" t="str">
        <x:f>IF($A36="","",IFERROR(INDEX('EMPLEADOS'!$K$14:$K$52,MATCH($A36,'EMPLEADOS'!$A$14:$A$52,0)),0))</x:f>
      </x:c>
      <x:c r="J36" s="191" t="str">
        <x:f>IF($A36="","",SUMIFS('AJUSTES'!$E$14:$E$60,'AJUSTES'!$B$14:$B$60,$A36,'AJUSTES'!$G$14:$G$60,"Aprobado",'AJUSTES'!$C$14:$C$60,"Bono")+SUMIFS('AJUSTES'!$E$14:$E$60,'AJUSTES'!$B$14:$B$60,$A36,'AJUSTES'!$G$14:$G$60,"Aprobado",'AJUSTES'!$C$14:$C$60,"Comisión")+SUMIFS('AJUSTES'!$E$14:$E$60,'AJUSTES'!$B$14:$B$60,$A36,'AJUSTES'!$G$14:$G$60,"Aprobado",'AJUSTES'!$C$14:$C$60,"Complemento")+SUMIFS('AJUSTES'!$E$14:$E$60,'AJUSTES'!$B$14:$B$60,$A36,'AJUSTES'!$G$14:$G$60,"Aprobado",'AJUSTES'!$C$14:$C$60,"Otro ingreso"))</x:f>
      </x:c>
      <x:c r="K36" s="191" t="str">
        <x:f>IF($A36="","",SUMIFS('AJUSTES'!$E$14:$E$60,'AJUSTES'!$B$14:$B$60,$A36,'AJUSTES'!$G$14:$G$60,"Aprobado",'AJUSTES'!$C$14:$C$60,"Reembolso"))</x:f>
      </x:c>
      <x:c r="L36" s="191" t="str">
        <x:f>IF($A36="","",SUM($G36:$K36))</x:f>
      </x:c>
      <x:c r="M36" s="191" t="str">
        <x:f>IF($A36="","",IFERROR(INDEX('EMPLEADOS'!$L$14:$L$52,MATCH($A36,'EMPLEADOS'!$A$14:$A$52,0)),0))</x:f>
      </x:c>
      <x:c r="N36" s="191" t="str">
        <x:f>IF($A36="","",SUMIFS('AJUSTES'!$E$14:$E$60,'AJUSTES'!$B$14:$B$60,$A36,'AJUSTES'!$G$14:$G$60,"Aprobado",'AJUSTES'!$C$14:$C$60,"Deducción antes de impuestos")+SUMIFS('AJUSTES'!$E$14:$E$60,'AJUSTES'!$B$14:$B$60,$A36,'AJUSTES'!$G$14:$G$60,"Aprobado",'AJUSTES'!$C$14:$C$60,"Otra deducción"))</x:f>
      </x:c>
      <x:c r="O36" s="191" t="str">
        <x:f>IF($A36="","",SUMIFS('AJUSTES'!$E$14:$E$60,'AJUSTES'!$B$14:$B$60,$A36,'AJUSTES'!$G$14:$G$60,"Aprobado",'AJUSTES'!$C$14:$C$60,"Fiscal / legal"))</x:f>
      </x:c>
      <x:c r="P36" s="191" t="str">
        <x:f>IF($A36="","",$L36-SUM($M36:$O36))</x:f>
      </x:c>
      <x:c r="Q36" s="183"/>
      <x:c r="R36" s="183"/>
      <x:c r="S36" s="190" t="str">
        <x:f>IF($A36="","",IF($Q36="Aprobado","LIMPIO",IF($Q36="Retenido","RETENIDO",IF($Q36="Borrador","REQUIERE APROBACIÓN",IF($R36="No programado","PAGO NO PREPARADO","LIMPIO")))))</x:f>
      </x:c>
      <x:c r="T36" s="190" t="str">
        <x:f>IF($A36="","",IFERROR(INDEX('EMPLEADOS'!$O$14:$O$52,MATCH($A36,'EMPLEADOS'!$A$14:$A$52,0)),""))</x:f>
      </x:c>
    </x:row>
    <x:row r="37">
      <x:c r="A37" s="183"/>
      <x:c r="B37" s="190" t="str">
        <x:f>IF($A37="","",IFERROR(INDEX('EMPLEADOS'!$B$14:$B$52,MATCH($A37,'EMPLEADOS'!$A$14:$A$52,0)),""))</x:f>
      </x:c>
      <x:c r="C37" s="190" t="str">
        <x:f>IF($A37="","",IFERROR(INDEX('EMPLEADOS'!$C$14:$C$52,MATCH($A37,'EMPLEADOS'!$A$14:$A$52,0)),""))</x:f>
      </x:c>
      <x:c r="D37" s="190" t="str">
        <x:f>IF($A37="","",IFERROR(INDEX('EMPLEADOS'!$E$14:$E$52,MATCH($A37,'EMPLEADOS'!$A$14:$A$52,0)),""))</x:f>
      </x:c>
      <x:c r="E37" s="189"/>
      <x:c r="F37" s="189"/>
      <x:c r="G37" s="191" t="str">
        <x:f>IF($A37="","",IF($D37="Mensual",IFERROR(INDEX('EMPLEADOS'!$F$14:$F$52,MATCH($A37,'EMPLEADOS'!$A$14:$A$52,0)),0),$E37*IFERROR(INDEX('EMPLEADOS'!$G$14:$G$52,MATCH($A37,'EMPLEADOS'!$A$14:$A$52,0)),0)))</x:f>
      </x:c>
      <x:c r="H37" s="191" t="str">
        <x:f>IF($A37="","",$F37*IF($D37="Mensual",IFERROR(INDEX('EMPLEADOS'!$F$14:$F$52,MATCH($A37,'EMPLEADOS'!$A$14:$A$52,0))/INDEX('EMPLEADOS'!$H$14:$H$52,MATCH($A37,'EMPLEADOS'!$A$14:$A$52,0)),0),IFERROR(INDEX('EMPLEADOS'!$G$14:$G$52,MATCH($A37,'EMPLEADOS'!$A$14:$A$52,0)),0))*1.5)</x:f>
      </x:c>
      <x:c r="I37" s="191" t="str">
        <x:f>IF($A37="","",IFERROR(INDEX('EMPLEADOS'!$K$14:$K$52,MATCH($A37,'EMPLEADOS'!$A$14:$A$52,0)),0))</x:f>
      </x:c>
      <x:c r="J37" s="191" t="str">
        <x:f>IF($A37="","",SUMIFS('AJUSTES'!$E$14:$E$60,'AJUSTES'!$B$14:$B$60,$A37,'AJUSTES'!$G$14:$G$60,"Aprobado",'AJUSTES'!$C$14:$C$60,"Bono")+SUMIFS('AJUSTES'!$E$14:$E$60,'AJUSTES'!$B$14:$B$60,$A37,'AJUSTES'!$G$14:$G$60,"Aprobado",'AJUSTES'!$C$14:$C$60,"Comisión")+SUMIFS('AJUSTES'!$E$14:$E$60,'AJUSTES'!$B$14:$B$60,$A37,'AJUSTES'!$G$14:$G$60,"Aprobado",'AJUSTES'!$C$14:$C$60,"Complemento")+SUMIFS('AJUSTES'!$E$14:$E$60,'AJUSTES'!$B$14:$B$60,$A37,'AJUSTES'!$G$14:$G$60,"Aprobado",'AJUSTES'!$C$14:$C$60,"Otro ingreso"))</x:f>
      </x:c>
      <x:c r="K37" s="191" t="str">
        <x:f>IF($A37="","",SUMIFS('AJUSTES'!$E$14:$E$60,'AJUSTES'!$B$14:$B$60,$A37,'AJUSTES'!$G$14:$G$60,"Aprobado",'AJUSTES'!$C$14:$C$60,"Reembolso"))</x:f>
      </x:c>
      <x:c r="L37" s="191" t="str">
        <x:f>IF($A37="","",SUM($G37:$K37))</x:f>
      </x:c>
      <x:c r="M37" s="191" t="str">
        <x:f>IF($A37="","",IFERROR(INDEX('EMPLEADOS'!$L$14:$L$52,MATCH($A37,'EMPLEADOS'!$A$14:$A$52,0)),0))</x:f>
      </x:c>
      <x:c r="N37" s="191" t="str">
        <x:f>IF($A37="","",SUMIFS('AJUSTES'!$E$14:$E$60,'AJUSTES'!$B$14:$B$60,$A37,'AJUSTES'!$G$14:$G$60,"Aprobado",'AJUSTES'!$C$14:$C$60,"Deducción antes de impuestos")+SUMIFS('AJUSTES'!$E$14:$E$60,'AJUSTES'!$B$14:$B$60,$A37,'AJUSTES'!$G$14:$G$60,"Aprobado",'AJUSTES'!$C$14:$C$60,"Otra deducción"))</x:f>
      </x:c>
      <x:c r="O37" s="191" t="str">
        <x:f>IF($A37="","",SUMIFS('AJUSTES'!$E$14:$E$60,'AJUSTES'!$B$14:$B$60,$A37,'AJUSTES'!$G$14:$G$60,"Aprobado",'AJUSTES'!$C$14:$C$60,"Fiscal / legal"))</x:f>
      </x:c>
      <x:c r="P37" s="191" t="str">
        <x:f>IF($A37="","",$L37-SUM($M37:$O37))</x:f>
      </x:c>
      <x:c r="Q37" s="183"/>
      <x:c r="R37" s="183"/>
      <x:c r="S37" s="190" t="str">
        <x:f>IF($A37="","",IF($Q37="Aprobado","LIMPIO",IF($Q37="Retenido","RETENIDO",IF($Q37="Borrador","REQUIERE APROBACIÓN",IF($R37="No programado","PAGO NO PREPARADO","LIMPIO")))))</x:f>
      </x:c>
      <x:c r="T37" s="190" t="str">
        <x:f>IF($A37="","",IFERROR(INDEX('EMPLEADOS'!$O$14:$O$52,MATCH($A37,'EMPLEADOS'!$A$14:$A$52,0)),""))</x:f>
      </x:c>
    </x:row>
    <x:row r="38">
      <x:c r="A38" s="183"/>
      <x:c r="B38" s="190" t="str">
        <x:f>IF($A38="","",IFERROR(INDEX('EMPLEADOS'!$B$14:$B$52,MATCH($A38,'EMPLEADOS'!$A$14:$A$52,0)),""))</x:f>
      </x:c>
      <x:c r="C38" s="190" t="str">
        <x:f>IF($A38="","",IFERROR(INDEX('EMPLEADOS'!$C$14:$C$52,MATCH($A38,'EMPLEADOS'!$A$14:$A$52,0)),""))</x:f>
      </x:c>
      <x:c r="D38" s="190" t="str">
        <x:f>IF($A38="","",IFERROR(INDEX('EMPLEADOS'!$E$14:$E$52,MATCH($A38,'EMPLEADOS'!$A$14:$A$52,0)),""))</x:f>
      </x:c>
      <x:c r="E38" s="189"/>
      <x:c r="F38" s="189"/>
      <x:c r="G38" s="191" t="str">
        <x:f>IF($A38="","",IF($D38="Mensual",IFERROR(INDEX('EMPLEADOS'!$F$14:$F$52,MATCH($A38,'EMPLEADOS'!$A$14:$A$52,0)),0),$E38*IFERROR(INDEX('EMPLEADOS'!$G$14:$G$52,MATCH($A38,'EMPLEADOS'!$A$14:$A$52,0)),0)))</x:f>
      </x:c>
      <x:c r="H38" s="191" t="str">
        <x:f>IF($A38="","",$F38*IF($D38="Mensual",IFERROR(INDEX('EMPLEADOS'!$F$14:$F$52,MATCH($A38,'EMPLEADOS'!$A$14:$A$52,0))/INDEX('EMPLEADOS'!$H$14:$H$52,MATCH($A38,'EMPLEADOS'!$A$14:$A$52,0)),0),IFERROR(INDEX('EMPLEADOS'!$G$14:$G$52,MATCH($A38,'EMPLEADOS'!$A$14:$A$52,0)),0))*1.5)</x:f>
      </x:c>
      <x:c r="I38" s="191" t="str">
        <x:f>IF($A38="","",IFERROR(INDEX('EMPLEADOS'!$K$14:$K$52,MATCH($A38,'EMPLEADOS'!$A$14:$A$52,0)),0))</x:f>
      </x:c>
      <x:c r="J38" s="191" t="str">
        <x:f>IF($A38="","",SUMIFS('AJUSTES'!$E$14:$E$60,'AJUSTES'!$B$14:$B$60,$A38,'AJUSTES'!$G$14:$G$60,"Aprobado",'AJUSTES'!$C$14:$C$60,"Bono")+SUMIFS('AJUSTES'!$E$14:$E$60,'AJUSTES'!$B$14:$B$60,$A38,'AJUSTES'!$G$14:$G$60,"Aprobado",'AJUSTES'!$C$14:$C$60,"Comisión")+SUMIFS('AJUSTES'!$E$14:$E$60,'AJUSTES'!$B$14:$B$60,$A38,'AJUSTES'!$G$14:$G$60,"Aprobado",'AJUSTES'!$C$14:$C$60,"Complemento")+SUMIFS('AJUSTES'!$E$14:$E$60,'AJUSTES'!$B$14:$B$60,$A38,'AJUSTES'!$G$14:$G$60,"Aprobado",'AJUSTES'!$C$14:$C$60,"Otro ingreso"))</x:f>
      </x:c>
      <x:c r="K38" s="191" t="str">
        <x:f>IF($A38="","",SUMIFS('AJUSTES'!$E$14:$E$60,'AJUSTES'!$B$14:$B$60,$A38,'AJUSTES'!$G$14:$G$60,"Aprobado",'AJUSTES'!$C$14:$C$60,"Reembolso"))</x:f>
      </x:c>
      <x:c r="L38" s="191" t="str">
        <x:f>IF($A38="","",SUM($G38:$K38))</x:f>
      </x:c>
      <x:c r="M38" s="191" t="str">
        <x:f>IF($A38="","",IFERROR(INDEX('EMPLEADOS'!$L$14:$L$52,MATCH($A38,'EMPLEADOS'!$A$14:$A$52,0)),0))</x:f>
      </x:c>
      <x:c r="N38" s="191" t="str">
        <x:f>IF($A38="","",SUMIFS('AJUSTES'!$E$14:$E$60,'AJUSTES'!$B$14:$B$60,$A38,'AJUSTES'!$G$14:$G$60,"Aprobado",'AJUSTES'!$C$14:$C$60,"Deducción antes de impuestos")+SUMIFS('AJUSTES'!$E$14:$E$60,'AJUSTES'!$B$14:$B$60,$A38,'AJUSTES'!$G$14:$G$60,"Aprobado",'AJUSTES'!$C$14:$C$60,"Otra deducción"))</x:f>
      </x:c>
      <x:c r="O38" s="191" t="str">
        <x:f>IF($A38="","",SUMIFS('AJUSTES'!$E$14:$E$60,'AJUSTES'!$B$14:$B$60,$A38,'AJUSTES'!$G$14:$G$60,"Aprobado",'AJUSTES'!$C$14:$C$60,"Fiscal / legal"))</x:f>
      </x:c>
      <x:c r="P38" s="191" t="str">
        <x:f>IF($A38="","",$L38-SUM($M38:$O38))</x:f>
      </x:c>
      <x:c r="Q38" s="183"/>
      <x:c r="R38" s="183"/>
      <x:c r="S38" s="190" t="str">
        <x:f>IF($A38="","",IF($Q38="Aprobado","LIMPIO",IF($Q38="Retenido","RETENIDO",IF($Q38="Borrador","REQUIERE APROBACIÓN",IF($R38="No programado","PAGO NO PREPARADO","LIMPIO")))))</x:f>
      </x:c>
      <x:c r="T38" s="190" t="str">
        <x:f>IF($A38="","",IFERROR(INDEX('EMPLEADOS'!$O$14:$O$52,MATCH($A38,'EMPLEADOS'!$A$14:$A$52,0)),""))</x:f>
      </x:c>
    </x:row>
    <x:row r="39">
      <x:c r="A39" s="183"/>
      <x:c r="B39" s="190" t="str">
        <x:f>IF($A39="","",IFERROR(INDEX('EMPLEADOS'!$B$14:$B$52,MATCH($A39,'EMPLEADOS'!$A$14:$A$52,0)),""))</x:f>
      </x:c>
      <x:c r="C39" s="190" t="str">
        <x:f>IF($A39="","",IFERROR(INDEX('EMPLEADOS'!$C$14:$C$52,MATCH($A39,'EMPLEADOS'!$A$14:$A$52,0)),""))</x:f>
      </x:c>
      <x:c r="D39" s="190" t="str">
        <x:f>IF($A39="","",IFERROR(INDEX('EMPLEADOS'!$E$14:$E$52,MATCH($A39,'EMPLEADOS'!$A$14:$A$52,0)),""))</x:f>
      </x:c>
      <x:c r="E39" s="189"/>
      <x:c r="F39" s="189"/>
      <x:c r="G39" s="191" t="str">
        <x:f>IF($A39="","",IF($D39="Mensual",IFERROR(INDEX('EMPLEADOS'!$F$14:$F$52,MATCH($A39,'EMPLEADOS'!$A$14:$A$52,0)),0),$E39*IFERROR(INDEX('EMPLEADOS'!$G$14:$G$52,MATCH($A39,'EMPLEADOS'!$A$14:$A$52,0)),0)))</x:f>
      </x:c>
      <x:c r="H39" s="191" t="str">
        <x:f>IF($A39="","",$F39*IF($D39="Mensual",IFERROR(INDEX('EMPLEADOS'!$F$14:$F$52,MATCH($A39,'EMPLEADOS'!$A$14:$A$52,0))/INDEX('EMPLEADOS'!$H$14:$H$52,MATCH($A39,'EMPLEADOS'!$A$14:$A$52,0)),0),IFERROR(INDEX('EMPLEADOS'!$G$14:$G$52,MATCH($A39,'EMPLEADOS'!$A$14:$A$52,0)),0))*1.5)</x:f>
      </x:c>
      <x:c r="I39" s="191" t="str">
        <x:f>IF($A39="","",IFERROR(INDEX('EMPLEADOS'!$K$14:$K$52,MATCH($A39,'EMPLEADOS'!$A$14:$A$52,0)),0))</x:f>
      </x:c>
      <x:c r="J39" s="191" t="str">
        <x:f>IF($A39="","",SUMIFS('AJUSTES'!$E$14:$E$60,'AJUSTES'!$B$14:$B$60,$A39,'AJUSTES'!$G$14:$G$60,"Aprobado",'AJUSTES'!$C$14:$C$60,"Bono")+SUMIFS('AJUSTES'!$E$14:$E$60,'AJUSTES'!$B$14:$B$60,$A39,'AJUSTES'!$G$14:$G$60,"Aprobado",'AJUSTES'!$C$14:$C$60,"Comisión")+SUMIFS('AJUSTES'!$E$14:$E$60,'AJUSTES'!$B$14:$B$60,$A39,'AJUSTES'!$G$14:$G$60,"Aprobado",'AJUSTES'!$C$14:$C$60,"Complemento")+SUMIFS('AJUSTES'!$E$14:$E$60,'AJUSTES'!$B$14:$B$60,$A39,'AJUSTES'!$G$14:$G$60,"Aprobado",'AJUSTES'!$C$14:$C$60,"Otro ingreso"))</x:f>
      </x:c>
      <x:c r="K39" s="191" t="str">
        <x:f>IF($A39="","",SUMIFS('AJUSTES'!$E$14:$E$60,'AJUSTES'!$B$14:$B$60,$A39,'AJUSTES'!$G$14:$G$60,"Aprobado",'AJUSTES'!$C$14:$C$60,"Reembolso"))</x:f>
      </x:c>
      <x:c r="L39" s="191" t="str">
        <x:f>IF($A39="","",SUM($G39:$K39))</x:f>
      </x:c>
      <x:c r="M39" s="191" t="str">
        <x:f>IF($A39="","",IFERROR(INDEX('EMPLEADOS'!$L$14:$L$52,MATCH($A39,'EMPLEADOS'!$A$14:$A$52,0)),0))</x:f>
      </x:c>
      <x:c r="N39" s="191" t="str">
        <x:f>IF($A39="","",SUMIFS('AJUSTES'!$E$14:$E$60,'AJUSTES'!$B$14:$B$60,$A39,'AJUSTES'!$G$14:$G$60,"Aprobado",'AJUSTES'!$C$14:$C$60,"Deducción antes de impuestos")+SUMIFS('AJUSTES'!$E$14:$E$60,'AJUSTES'!$B$14:$B$60,$A39,'AJUSTES'!$G$14:$G$60,"Aprobado",'AJUSTES'!$C$14:$C$60,"Otra deducción"))</x:f>
      </x:c>
      <x:c r="O39" s="191" t="str">
        <x:f>IF($A39="","",SUMIFS('AJUSTES'!$E$14:$E$60,'AJUSTES'!$B$14:$B$60,$A39,'AJUSTES'!$G$14:$G$60,"Aprobado",'AJUSTES'!$C$14:$C$60,"Fiscal / legal"))</x:f>
      </x:c>
      <x:c r="P39" s="191" t="str">
        <x:f>IF($A39="","",$L39-SUM($M39:$O39))</x:f>
      </x:c>
      <x:c r="Q39" s="183"/>
      <x:c r="R39" s="183"/>
      <x:c r="S39" s="190" t="str">
        <x:f>IF($A39="","",IF($Q39="Aprobado","LIMPIO",IF($Q39="Retenido","RETENIDO",IF($Q39="Borrador","REQUIERE APROBACIÓN",IF($R39="No programado","PAGO NO PREPARADO","LIMPIO")))))</x:f>
      </x:c>
      <x:c r="T39" s="190" t="str">
        <x:f>IF($A39="","",IFERROR(INDEX('EMPLEADOS'!$O$14:$O$52,MATCH($A39,'EMPLEADOS'!$A$14:$A$52,0)),""))</x:f>
      </x:c>
    </x:row>
    <x:row r="40">
      <x:c r="A40" s="183"/>
      <x:c r="B40" s="190" t="str">
        <x:f>IF($A40="","",IFERROR(INDEX('EMPLEADOS'!$B$14:$B$52,MATCH($A40,'EMPLEADOS'!$A$14:$A$52,0)),""))</x:f>
      </x:c>
      <x:c r="C40" s="190" t="str">
        <x:f>IF($A40="","",IFERROR(INDEX('EMPLEADOS'!$C$14:$C$52,MATCH($A40,'EMPLEADOS'!$A$14:$A$52,0)),""))</x:f>
      </x:c>
      <x:c r="D40" s="190" t="str">
        <x:f>IF($A40="","",IFERROR(INDEX('EMPLEADOS'!$E$14:$E$52,MATCH($A40,'EMPLEADOS'!$A$14:$A$52,0)),""))</x:f>
      </x:c>
      <x:c r="E40" s="189"/>
      <x:c r="F40" s="189"/>
      <x:c r="G40" s="191" t="str">
        <x:f>IF($A40="","",IF($D40="Mensual",IFERROR(INDEX('EMPLEADOS'!$F$14:$F$52,MATCH($A40,'EMPLEADOS'!$A$14:$A$52,0)),0),$E40*IFERROR(INDEX('EMPLEADOS'!$G$14:$G$52,MATCH($A40,'EMPLEADOS'!$A$14:$A$52,0)),0)))</x:f>
      </x:c>
      <x:c r="H40" s="191" t="str">
        <x:f>IF($A40="","",$F40*IF($D40="Mensual",IFERROR(INDEX('EMPLEADOS'!$F$14:$F$52,MATCH($A40,'EMPLEADOS'!$A$14:$A$52,0))/INDEX('EMPLEADOS'!$H$14:$H$52,MATCH($A40,'EMPLEADOS'!$A$14:$A$52,0)),0),IFERROR(INDEX('EMPLEADOS'!$G$14:$G$52,MATCH($A40,'EMPLEADOS'!$A$14:$A$52,0)),0))*1.5)</x:f>
      </x:c>
      <x:c r="I40" s="191" t="str">
        <x:f>IF($A40="","",IFERROR(INDEX('EMPLEADOS'!$K$14:$K$52,MATCH($A40,'EMPLEADOS'!$A$14:$A$52,0)),0))</x:f>
      </x:c>
      <x:c r="J40" s="191" t="str">
        <x:f>IF($A40="","",SUMIFS('AJUSTES'!$E$14:$E$60,'AJUSTES'!$B$14:$B$60,$A40,'AJUSTES'!$G$14:$G$60,"Aprobado",'AJUSTES'!$C$14:$C$60,"Bono")+SUMIFS('AJUSTES'!$E$14:$E$60,'AJUSTES'!$B$14:$B$60,$A40,'AJUSTES'!$G$14:$G$60,"Aprobado",'AJUSTES'!$C$14:$C$60,"Comisión")+SUMIFS('AJUSTES'!$E$14:$E$60,'AJUSTES'!$B$14:$B$60,$A40,'AJUSTES'!$G$14:$G$60,"Aprobado",'AJUSTES'!$C$14:$C$60,"Complemento")+SUMIFS('AJUSTES'!$E$14:$E$60,'AJUSTES'!$B$14:$B$60,$A40,'AJUSTES'!$G$14:$G$60,"Aprobado",'AJUSTES'!$C$14:$C$60,"Otro ingreso"))</x:f>
      </x:c>
      <x:c r="K40" s="191" t="str">
        <x:f>IF($A40="","",SUMIFS('AJUSTES'!$E$14:$E$60,'AJUSTES'!$B$14:$B$60,$A40,'AJUSTES'!$G$14:$G$60,"Aprobado",'AJUSTES'!$C$14:$C$60,"Reembolso"))</x:f>
      </x:c>
      <x:c r="L40" s="191" t="str">
        <x:f>IF($A40="","",SUM($G40:$K40))</x:f>
      </x:c>
      <x:c r="M40" s="191" t="str">
        <x:f>IF($A40="","",IFERROR(INDEX('EMPLEADOS'!$L$14:$L$52,MATCH($A40,'EMPLEADOS'!$A$14:$A$52,0)),0))</x:f>
      </x:c>
      <x:c r="N40" s="191" t="str">
        <x:f>IF($A40="","",SUMIFS('AJUSTES'!$E$14:$E$60,'AJUSTES'!$B$14:$B$60,$A40,'AJUSTES'!$G$14:$G$60,"Aprobado",'AJUSTES'!$C$14:$C$60,"Deducción antes de impuestos")+SUMIFS('AJUSTES'!$E$14:$E$60,'AJUSTES'!$B$14:$B$60,$A40,'AJUSTES'!$G$14:$G$60,"Aprobado",'AJUSTES'!$C$14:$C$60,"Otra deducción"))</x:f>
      </x:c>
      <x:c r="O40" s="191" t="str">
        <x:f>IF($A40="","",SUMIFS('AJUSTES'!$E$14:$E$60,'AJUSTES'!$B$14:$B$60,$A40,'AJUSTES'!$G$14:$G$60,"Aprobado",'AJUSTES'!$C$14:$C$60,"Fiscal / legal"))</x:f>
      </x:c>
      <x:c r="P40" s="191" t="str">
        <x:f>IF($A40="","",$L40-SUM($M40:$O40))</x:f>
      </x:c>
      <x:c r="Q40" s="183"/>
      <x:c r="R40" s="183"/>
      <x:c r="S40" s="190" t="str">
        <x:f>IF($A40="","",IF($Q40="Aprobado","LIMPIO",IF($Q40="Retenido","RETENIDO",IF($Q40="Borrador","REQUIERE APROBACIÓN",IF($R40="No programado","PAGO NO PREPARADO","LIMPIO")))))</x:f>
      </x:c>
      <x:c r="T40" s="190" t="str">
        <x:f>IF($A40="","",IFERROR(INDEX('EMPLEADOS'!$O$14:$O$52,MATCH($A40,'EMPLEADOS'!$A$14:$A$52,0)),""))</x:f>
      </x:c>
    </x:row>
    <x:row r="41">
      <x:c r="A41" s="183"/>
      <x:c r="B41" s="190" t="str">
        <x:f>IF($A41="","",IFERROR(INDEX('EMPLEADOS'!$B$14:$B$52,MATCH($A41,'EMPLEADOS'!$A$14:$A$52,0)),""))</x:f>
      </x:c>
      <x:c r="C41" s="190" t="str">
        <x:f>IF($A41="","",IFERROR(INDEX('EMPLEADOS'!$C$14:$C$52,MATCH($A41,'EMPLEADOS'!$A$14:$A$52,0)),""))</x:f>
      </x:c>
      <x:c r="D41" s="190" t="str">
        <x:f>IF($A41="","",IFERROR(INDEX('EMPLEADOS'!$E$14:$E$52,MATCH($A41,'EMPLEADOS'!$A$14:$A$52,0)),""))</x:f>
      </x:c>
      <x:c r="E41" s="189"/>
      <x:c r="F41" s="189"/>
      <x:c r="G41" s="191" t="str">
        <x:f>IF($A41="","",IF($D41="Mensual",IFERROR(INDEX('EMPLEADOS'!$F$14:$F$52,MATCH($A41,'EMPLEADOS'!$A$14:$A$52,0)),0),$E41*IFERROR(INDEX('EMPLEADOS'!$G$14:$G$52,MATCH($A41,'EMPLEADOS'!$A$14:$A$52,0)),0)))</x:f>
      </x:c>
      <x:c r="H41" s="191" t="str">
        <x:f>IF($A41="","",$F41*IF($D41="Mensual",IFERROR(INDEX('EMPLEADOS'!$F$14:$F$52,MATCH($A41,'EMPLEADOS'!$A$14:$A$52,0))/INDEX('EMPLEADOS'!$H$14:$H$52,MATCH($A41,'EMPLEADOS'!$A$14:$A$52,0)),0),IFERROR(INDEX('EMPLEADOS'!$G$14:$G$52,MATCH($A41,'EMPLEADOS'!$A$14:$A$52,0)),0))*1.5)</x:f>
      </x:c>
      <x:c r="I41" s="191" t="str">
        <x:f>IF($A41="","",IFERROR(INDEX('EMPLEADOS'!$K$14:$K$52,MATCH($A41,'EMPLEADOS'!$A$14:$A$52,0)),0))</x:f>
      </x:c>
      <x:c r="J41" s="191" t="str">
        <x:f>IF($A41="","",SUMIFS('AJUSTES'!$E$14:$E$60,'AJUSTES'!$B$14:$B$60,$A41,'AJUSTES'!$G$14:$G$60,"Aprobado",'AJUSTES'!$C$14:$C$60,"Bono")+SUMIFS('AJUSTES'!$E$14:$E$60,'AJUSTES'!$B$14:$B$60,$A41,'AJUSTES'!$G$14:$G$60,"Aprobado",'AJUSTES'!$C$14:$C$60,"Comisión")+SUMIFS('AJUSTES'!$E$14:$E$60,'AJUSTES'!$B$14:$B$60,$A41,'AJUSTES'!$G$14:$G$60,"Aprobado",'AJUSTES'!$C$14:$C$60,"Complemento")+SUMIFS('AJUSTES'!$E$14:$E$60,'AJUSTES'!$B$14:$B$60,$A41,'AJUSTES'!$G$14:$G$60,"Aprobado",'AJUSTES'!$C$14:$C$60,"Otro ingreso"))</x:f>
      </x:c>
      <x:c r="K41" s="191" t="str">
        <x:f>IF($A41="","",SUMIFS('AJUSTES'!$E$14:$E$60,'AJUSTES'!$B$14:$B$60,$A41,'AJUSTES'!$G$14:$G$60,"Aprobado",'AJUSTES'!$C$14:$C$60,"Reembolso"))</x:f>
      </x:c>
      <x:c r="L41" s="191" t="str">
        <x:f>IF($A41="","",SUM($G41:$K41))</x:f>
      </x:c>
      <x:c r="M41" s="191" t="str">
        <x:f>IF($A41="","",IFERROR(INDEX('EMPLEADOS'!$L$14:$L$52,MATCH($A41,'EMPLEADOS'!$A$14:$A$52,0)),0))</x:f>
      </x:c>
      <x:c r="N41" s="191" t="str">
        <x:f>IF($A41="","",SUMIFS('AJUSTES'!$E$14:$E$60,'AJUSTES'!$B$14:$B$60,$A41,'AJUSTES'!$G$14:$G$60,"Aprobado",'AJUSTES'!$C$14:$C$60,"Deducción antes de impuestos")+SUMIFS('AJUSTES'!$E$14:$E$60,'AJUSTES'!$B$14:$B$60,$A41,'AJUSTES'!$G$14:$G$60,"Aprobado",'AJUSTES'!$C$14:$C$60,"Otra deducción"))</x:f>
      </x:c>
      <x:c r="O41" s="191" t="str">
        <x:f>IF($A41="","",SUMIFS('AJUSTES'!$E$14:$E$60,'AJUSTES'!$B$14:$B$60,$A41,'AJUSTES'!$G$14:$G$60,"Aprobado",'AJUSTES'!$C$14:$C$60,"Fiscal / legal"))</x:f>
      </x:c>
      <x:c r="P41" s="191" t="str">
        <x:f>IF($A41="","",$L41-SUM($M41:$O41))</x:f>
      </x:c>
      <x:c r="Q41" s="183"/>
      <x:c r="R41" s="183"/>
      <x:c r="S41" s="190" t="str">
        <x:f>IF($A41="","",IF($Q41="Aprobado","LIMPIO",IF($Q41="Retenido","RETENIDO",IF($Q41="Borrador","REQUIERE APROBACIÓN",IF($R41="No programado","PAGO NO PREPARADO","LIMPIO")))))</x:f>
      </x:c>
      <x:c r="T41" s="190" t="str">
        <x:f>IF($A41="","",IFERROR(INDEX('EMPLEADOS'!$O$14:$O$52,MATCH($A41,'EMPLEADOS'!$A$14:$A$52,0)),""))</x:f>
      </x:c>
    </x:row>
    <x:row r="42">
      <x:c r="A42" s="183"/>
      <x:c r="B42" s="190" t="str">
        <x:f>IF($A42="","",IFERROR(INDEX('EMPLEADOS'!$B$14:$B$52,MATCH($A42,'EMPLEADOS'!$A$14:$A$52,0)),""))</x:f>
      </x:c>
      <x:c r="C42" s="190" t="str">
        <x:f>IF($A42="","",IFERROR(INDEX('EMPLEADOS'!$C$14:$C$52,MATCH($A42,'EMPLEADOS'!$A$14:$A$52,0)),""))</x:f>
      </x:c>
      <x:c r="D42" s="190" t="str">
        <x:f>IF($A42="","",IFERROR(INDEX('EMPLEADOS'!$E$14:$E$52,MATCH($A42,'EMPLEADOS'!$A$14:$A$52,0)),""))</x:f>
      </x:c>
      <x:c r="E42" s="189"/>
      <x:c r="F42" s="189"/>
      <x:c r="G42" s="191" t="str">
        <x:f>IF($A42="","",IF($D42="Mensual",IFERROR(INDEX('EMPLEADOS'!$F$14:$F$52,MATCH($A42,'EMPLEADOS'!$A$14:$A$52,0)),0),$E42*IFERROR(INDEX('EMPLEADOS'!$G$14:$G$52,MATCH($A42,'EMPLEADOS'!$A$14:$A$52,0)),0)))</x:f>
      </x:c>
      <x:c r="H42" s="191" t="str">
        <x:f>IF($A42="","",$F42*IF($D42="Mensual",IFERROR(INDEX('EMPLEADOS'!$F$14:$F$52,MATCH($A42,'EMPLEADOS'!$A$14:$A$52,0))/INDEX('EMPLEADOS'!$H$14:$H$52,MATCH($A42,'EMPLEADOS'!$A$14:$A$52,0)),0),IFERROR(INDEX('EMPLEADOS'!$G$14:$G$52,MATCH($A42,'EMPLEADOS'!$A$14:$A$52,0)),0))*1.5)</x:f>
      </x:c>
      <x:c r="I42" s="191" t="str">
        <x:f>IF($A42="","",IFERROR(INDEX('EMPLEADOS'!$K$14:$K$52,MATCH($A42,'EMPLEADOS'!$A$14:$A$52,0)),0))</x:f>
      </x:c>
      <x:c r="J42" s="191" t="str">
        <x:f>IF($A42="","",SUMIFS('AJUSTES'!$E$14:$E$60,'AJUSTES'!$B$14:$B$60,$A42,'AJUSTES'!$G$14:$G$60,"Aprobado",'AJUSTES'!$C$14:$C$60,"Bono")+SUMIFS('AJUSTES'!$E$14:$E$60,'AJUSTES'!$B$14:$B$60,$A42,'AJUSTES'!$G$14:$G$60,"Aprobado",'AJUSTES'!$C$14:$C$60,"Comisión")+SUMIFS('AJUSTES'!$E$14:$E$60,'AJUSTES'!$B$14:$B$60,$A42,'AJUSTES'!$G$14:$G$60,"Aprobado",'AJUSTES'!$C$14:$C$60,"Complemento")+SUMIFS('AJUSTES'!$E$14:$E$60,'AJUSTES'!$B$14:$B$60,$A42,'AJUSTES'!$G$14:$G$60,"Aprobado",'AJUSTES'!$C$14:$C$60,"Otro ingreso"))</x:f>
      </x:c>
      <x:c r="K42" s="191" t="str">
        <x:f>IF($A42="","",SUMIFS('AJUSTES'!$E$14:$E$60,'AJUSTES'!$B$14:$B$60,$A42,'AJUSTES'!$G$14:$G$60,"Aprobado",'AJUSTES'!$C$14:$C$60,"Reembolso"))</x:f>
      </x:c>
      <x:c r="L42" s="191" t="str">
        <x:f>IF($A42="","",SUM($G42:$K42))</x:f>
      </x:c>
      <x:c r="M42" s="191" t="str">
        <x:f>IF($A42="","",IFERROR(INDEX('EMPLEADOS'!$L$14:$L$52,MATCH($A42,'EMPLEADOS'!$A$14:$A$52,0)),0))</x:f>
      </x:c>
      <x:c r="N42" s="191" t="str">
        <x:f>IF($A42="","",SUMIFS('AJUSTES'!$E$14:$E$60,'AJUSTES'!$B$14:$B$60,$A42,'AJUSTES'!$G$14:$G$60,"Aprobado",'AJUSTES'!$C$14:$C$60,"Deducción antes de impuestos")+SUMIFS('AJUSTES'!$E$14:$E$60,'AJUSTES'!$B$14:$B$60,$A42,'AJUSTES'!$G$14:$G$60,"Aprobado",'AJUSTES'!$C$14:$C$60,"Otra deducción"))</x:f>
      </x:c>
      <x:c r="O42" s="191" t="str">
        <x:f>IF($A42="","",SUMIFS('AJUSTES'!$E$14:$E$60,'AJUSTES'!$B$14:$B$60,$A42,'AJUSTES'!$G$14:$G$60,"Aprobado",'AJUSTES'!$C$14:$C$60,"Fiscal / legal"))</x:f>
      </x:c>
      <x:c r="P42" s="191" t="str">
        <x:f>IF($A42="","",$L42-SUM($M42:$O42))</x:f>
      </x:c>
      <x:c r="Q42" s="183"/>
      <x:c r="R42" s="183"/>
      <x:c r="S42" s="190" t="str">
        <x:f>IF($A42="","",IF($Q42="Aprobado","LIMPIO",IF($Q42="Retenido","RETENIDO",IF($Q42="Borrador","REQUIERE APROBACIÓN",IF($R42="No programado","PAGO NO PREPARADO","LIMPIO")))))</x:f>
      </x:c>
      <x:c r="T42" s="190" t="str">
        <x:f>IF($A42="","",IFERROR(INDEX('EMPLEADOS'!$O$14:$O$52,MATCH($A42,'EMPLEADOS'!$A$14:$A$52,0)),""))</x:f>
      </x:c>
    </x:row>
    <x:row r="43">
      <x:c r="A43" s="183"/>
      <x:c r="B43" s="190" t="str">
        <x:f>IF($A43="","",IFERROR(INDEX('EMPLEADOS'!$B$14:$B$52,MATCH($A43,'EMPLEADOS'!$A$14:$A$52,0)),""))</x:f>
      </x:c>
      <x:c r="C43" s="190" t="str">
        <x:f>IF($A43="","",IFERROR(INDEX('EMPLEADOS'!$C$14:$C$52,MATCH($A43,'EMPLEADOS'!$A$14:$A$52,0)),""))</x:f>
      </x:c>
      <x:c r="D43" s="190" t="str">
        <x:f>IF($A43="","",IFERROR(INDEX('EMPLEADOS'!$E$14:$E$52,MATCH($A43,'EMPLEADOS'!$A$14:$A$52,0)),""))</x:f>
      </x:c>
      <x:c r="E43" s="189"/>
      <x:c r="F43" s="189"/>
      <x:c r="G43" s="191" t="str">
        <x:f>IF($A43="","",IF($D43="Mensual",IFERROR(INDEX('EMPLEADOS'!$F$14:$F$52,MATCH($A43,'EMPLEADOS'!$A$14:$A$52,0)),0),$E43*IFERROR(INDEX('EMPLEADOS'!$G$14:$G$52,MATCH($A43,'EMPLEADOS'!$A$14:$A$52,0)),0)))</x:f>
      </x:c>
      <x:c r="H43" s="191" t="str">
        <x:f>IF($A43="","",$F43*IF($D43="Mensual",IFERROR(INDEX('EMPLEADOS'!$F$14:$F$52,MATCH($A43,'EMPLEADOS'!$A$14:$A$52,0))/INDEX('EMPLEADOS'!$H$14:$H$52,MATCH($A43,'EMPLEADOS'!$A$14:$A$52,0)),0),IFERROR(INDEX('EMPLEADOS'!$G$14:$G$52,MATCH($A43,'EMPLEADOS'!$A$14:$A$52,0)),0))*1.5)</x:f>
      </x:c>
      <x:c r="I43" s="191" t="str">
        <x:f>IF($A43="","",IFERROR(INDEX('EMPLEADOS'!$K$14:$K$52,MATCH($A43,'EMPLEADOS'!$A$14:$A$52,0)),0))</x:f>
      </x:c>
      <x:c r="J43" s="191" t="str">
        <x:f>IF($A43="","",SUMIFS('AJUSTES'!$E$14:$E$60,'AJUSTES'!$B$14:$B$60,$A43,'AJUSTES'!$G$14:$G$60,"Aprobado",'AJUSTES'!$C$14:$C$60,"Bono")+SUMIFS('AJUSTES'!$E$14:$E$60,'AJUSTES'!$B$14:$B$60,$A43,'AJUSTES'!$G$14:$G$60,"Aprobado",'AJUSTES'!$C$14:$C$60,"Comisión")+SUMIFS('AJUSTES'!$E$14:$E$60,'AJUSTES'!$B$14:$B$60,$A43,'AJUSTES'!$G$14:$G$60,"Aprobado",'AJUSTES'!$C$14:$C$60,"Complemento")+SUMIFS('AJUSTES'!$E$14:$E$60,'AJUSTES'!$B$14:$B$60,$A43,'AJUSTES'!$G$14:$G$60,"Aprobado",'AJUSTES'!$C$14:$C$60,"Otro ingreso"))</x:f>
      </x:c>
      <x:c r="K43" s="191" t="str">
        <x:f>IF($A43="","",SUMIFS('AJUSTES'!$E$14:$E$60,'AJUSTES'!$B$14:$B$60,$A43,'AJUSTES'!$G$14:$G$60,"Aprobado",'AJUSTES'!$C$14:$C$60,"Reembolso"))</x:f>
      </x:c>
      <x:c r="L43" s="191" t="str">
        <x:f>IF($A43="","",SUM($G43:$K43))</x:f>
      </x:c>
      <x:c r="M43" s="191" t="str">
        <x:f>IF($A43="","",IFERROR(INDEX('EMPLEADOS'!$L$14:$L$52,MATCH($A43,'EMPLEADOS'!$A$14:$A$52,0)),0))</x:f>
      </x:c>
      <x:c r="N43" s="191" t="str">
        <x:f>IF($A43="","",SUMIFS('AJUSTES'!$E$14:$E$60,'AJUSTES'!$B$14:$B$60,$A43,'AJUSTES'!$G$14:$G$60,"Aprobado",'AJUSTES'!$C$14:$C$60,"Deducción antes de impuestos")+SUMIFS('AJUSTES'!$E$14:$E$60,'AJUSTES'!$B$14:$B$60,$A43,'AJUSTES'!$G$14:$G$60,"Aprobado",'AJUSTES'!$C$14:$C$60,"Otra deducción"))</x:f>
      </x:c>
      <x:c r="O43" s="191" t="str">
        <x:f>IF($A43="","",SUMIFS('AJUSTES'!$E$14:$E$60,'AJUSTES'!$B$14:$B$60,$A43,'AJUSTES'!$G$14:$G$60,"Aprobado",'AJUSTES'!$C$14:$C$60,"Fiscal / legal"))</x:f>
      </x:c>
      <x:c r="P43" s="191" t="str">
        <x:f>IF($A43="","",$L43-SUM($M43:$O43))</x:f>
      </x:c>
      <x:c r="Q43" s="183"/>
      <x:c r="R43" s="183"/>
      <x:c r="S43" s="190" t="str">
        <x:f>IF($A43="","",IF($Q43="Aprobado","LIMPIO",IF($Q43="Retenido","RETENIDO",IF($Q43="Borrador","REQUIERE APROBACIÓN",IF($R43="No programado","PAGO NO PREPARADO","LIMPIO")))))</x:f>
      </x:c>
      <x:c r="T43" s="190" t="str">
        <x:f>IF($A43="","",IFERROR(INDEX('EMPLEADOS'!$O$14:$O$52,MATCH($A43,'EMPLEADOS'!$A$14:$A$52,0)),""))</x:f>
      </x:c>
    </x:row>
    <x:row r="44">
      <x:c r="A44" s="183"/>
      <x:c r="B44" s="190" t="str">
        <x:f>IF($A44="","",IFERROR(INDEX('EMPLEADOS'!$B$14:$B$52,MATCH($A44,'EMPLEADOS'!$A$14:$A$52,0)),""))</x:f>
      </x:c>
      <x:c r="C44" s="190" t="str">
        <x:f>IF($A44="","",IFERROR(INDEX('EMPLEADOS'!$C$14:$C$52,MATCH($A44,'EMPLEADOS'!$A$14:$A$52,0)),""))</x:f>
      </x:c>
      <x:c r="D44" s="190" t="str">
        <x:f>IF($A44="","",IFERROR(INDEX('EMPLEADOS'!$E$14:$E$52,MATCH($A44,'EMPLEADOS'!$A$14:$A$52,0)),""))</x:f>
      </x:c>
      <x:c r="E44" s="189"/>
      <x:c r="F44" s="189"/>
      <x:c r="G44" s="191" t="str">
        <x:f>IF($A44="","",IF($D44="Mensual",IFERROR(INDEX('EMPLEADOS'!$F$14:$F$52,MATCH($A44,'EMPLEADOS'!$A$14:$A$52,0)),0),$E44*IFERROR(INDEX('EMPLEADOS'!$G$14:$G$52,MATCH($A44,'EMPLEADOS'!$A$14:$A$52,0)),0)))</x:f>
      </x:c>
      <x:c r="H44" s="191" t="str">
        <x:f>IF($A44="","",$F44*IF($D44="Mensual",IFERROR(INDEX('EMPLEADOS'!$F$14:$F$52,MATCH($A44,'EMPLEADOS'!$A$14:$A$52,0))/INDEX('EMPLEADOS'!$H$14:$H$52,MATCH($A44,'EMPLEADOS'!$A$14:$A$52,0)),0),IFERROR(INDEX('EMPLEADOS'!$G$14:$G$52,MATCH($A44,'EMPLEADOS'!$A$14:$A$52,0)),0))*1.5)</x:f>
      </x:c>
      <x:c r="I44" s="191" t="str">
        <x:f>IF($A44="","",IFERROR(INDEX('EMPLEADOS'!$K$14:$K$52,MATCH($A44,'EMPLEADOS'!$A$14:$A$52,0)),0))</x:f>
      </x:c>
      <x:c r="J44" s="191" t="str">
        <x:f>IF($A44="","",SUMIFS('AJUSTES'!$E$14:$E$60,'AJUSTES'!$B$14:$B$60,$A44,'AJUSTES'!$G$14:$G$60,"Aprobado",'AJUSTES'!$C$14:$C$60,"Bono")+SUMIFS('AJUSTES'!$E$14:$E$60,'AJUSTES'!$B$14:$B$60,$A44,'AJUSTES'!$G$14:$G$60,"Aprobado",'AJUSTES'!$C$14:$C$60,"Comisión")+SUMIFS('AJUSTES'!$E$14:$E$60,'AJUSTES'!$B$14:$B$60,$A44,'AJUSTES'!$G$14:$G$60,"Aprobado",'AJUSTES'!$C$14:$C$60,"Complemento")+SUMIFS('AJUSTES'!$E$14:$E$60,'AJUSTES'!$B$14:$B$60,$A44,'AJUSTES'!$G$14:$G$60,"Aprobado",'AJUSTES'!$C$14:$C$60,"Otro ingreso"))</x:f>
      </x:c>
      <x:c r="K44" s="191" t="str">
        <x:f>IF($A44="","",SUMIFS('AJUSTES'!$E$14:$E$60,'AJUSTES'!$B$14:$B$60,$A44,'AJUSTES'!$G$14:$G$60,"Aprobado",'AJUSTES'!$C$14:$C$60,"Reembolso"))</x:f>
      </x:c>
      <x:c r="L44" s="191" t="str">
        <x:f>IF($A44="","",SUM($G44:$K44))</x:f>
      </x:c>
      <x:c r="M44" s="191" t="str">
        <x:f>IF($A44="","",IFERROR(INDEX('EMPLEADOS'!$L$14:$L$52,MATCH($A44,'EMPLEADOS'!$A$14:$A$52,0)),0))</x:f>
      </x:c>
      <x:c r="N44" s="191" t="str">
        <x:f>IF($A44="","",SUMIFS('AJUSTES'!$E$14:$E$60,'AJUSTES'!$B$14:$B$60,$A44,'AJUSTES'!$G$14:$G$60,"Aprobado",'AJUSTES'!$C$14:$C$60,"Deducción antes de impuestos")+SUMIFS('AJUSTES'!$E$14:$E$60,'AJUSTES'!$B$14:$B$60,$A44,'AJUSTES'!$G$14:$G$60,"Aprobado",'AJUSTES'!$C$14:$C$60,"Otra deducción"))</x:f>
      </x:c>
      <x:c r="O44" s="191" t="str">
        <x:f>IF($A44="","",SUMIFS('AJUSTES'!$E$14:$E$60,'AJUSTES'!$B$14:$B$60,$A44,'AJUSTES'!$G$14:$G$60,"Aprobado",'AJUSTES'!$C$14:$C$60,"Fiscal / legal"))</x:f>
      </x:c>
      <x:c r="P44" s="191" t="str">
        <x:f>IF($A44="","",$L44-SUM($M44:$O44))</x:f>
      </x:c>
      <x:c r="Q44" s="183"/>
      <x:c r="R44" s="183"/>
      <x:c r="S44" s="190" t="str">
        <x:f>IF($A44="","",IF($Q44="Aprobado","LIMPIO",IF($Q44="Retenido","RETENIDO",IF($Q44="Borrador","REQUIERE APROBACIÓN",IF($R44="No programado","PAGO NO PREPARADO","LIMPIO")))))</x:f>
      </x:c>
      <x:c r="T44" s="190" t="str">
        <x:f>IF($A44="","",IFERROR(INDEX('EMPLEADOS'!$O$14:$O$52,MATCH($A44,'EMPLEADOS'!$A$14:$A$52,0)),""))</x:f>
      </x:c>
    </x:row>
    <x:row r="45">
      <x:c r="A45" s="183"/>
      <x:c r="B45" s="190" t="str">
        <x:f>IF($A45="","",IFERROR(INDEX('EMPLEADOS'!$B$14:$B$52,MATCH($A45,'EMPLEADOS'!$A$14:$A$52,0)),""))</x:f>
      </x:c>
      <x:c r="C45" s="190" t="str">
        <x:f>IF($A45="","",IFERROR(INDEX('EMPLEADOS'!$C$14:$C$52,MATCH($A45,'EMPLEADOS'!$A$14:$A$52,0)),""))</x:f>
      </x:c>
      <x:c r="D45" s="190" t="str">
        <x:f>IF($A45="","",IFERROR(INDEX('EMPLEADOS'!$E$14:$E$52,MATCH($A45,'EMPLEADOS'!$A$14:$A$52,0)),""))</x:f>
      </x:c>
      <x:c r="E45" s="189"/>
      <x:c r="F45" s="189"/>
      <x:c r="G45" s="191" t="str">
        <x:f>IF($A45="","",IF($D45="Mensual",IFERROR(INDEX('EMPLEADOS'!$F$14:$F$52,MATCH($A45,'EMPLEADOS'!$A$14:$A$52,0)),0),$E45*IFERROR(INDEX('EMPLEADOS'!$G$14:$G$52,MATCH($A45,'EMPLEADOS'!$A$14:$A$52,0)),0)))</x:f>
      </x:c>
      <x:c r="H45" s="191" t="str">
        <x:f>IF($A45="","",$F45*IF($D45="Mensual",IFERROR(INDEX('EMPLEADOS'!$F$14:$F$52,MATCH($A45,'EMPLEADOS'!$A$14:$A$52,0))/INDEX('EMPLEADOS'!$H$14:$H$52,MATCH($A45,'EMPLEADOS'!$A$14:$A$52,0)),0),IFERROR(INDEX('EMPLEADOS'!$G$14:$G$52,MATCH($A45,'EMPLEADOS'!$A$14:$A$52,0)),0))*1.5)</x:f>
      </x:c>
      <x:c r="I45" s="191" t="str">
        <x:f>IF($A45="","",IFERROR(INDEX('EMPLEADOS'!$K$14:$K$52,MATCH($A45,'EMPLEADOS'!$A$14:$A$52,0)),0))</x:f>
      </x:c>
      <x:c r="J45" s="191" t="str">
        <x:f>IF($A45="","",SUMIFS('AJUSTES'!$E$14:$E$60,'AJUSTES'!$B$14:$B$60,$A45,'AJUSTES'!$G$14:$G$60,"Aprobado",'AJUSTES'!$C$14:$C$60,"Bono")+SUMIFS('AJUSTES'!$E$14:$E$60,'AJUSTES'!$B$14:$B$60,$A45,'AJUSTES'!$G$14:$G$60,"Aprobado",'AJUSTES'!$C$14:$C$60,"Comisión")+SUMIFS('AJUSTES'!$E$14:$E$60,'AJUSTES'!$B$14:$B$60,$A45,'AJUSTES'!$G$14:$G$60,"Aprobado",'AJUSTES'!$C$14:$C$60,"Complemento")+SUMIFS('AJUSTES'!$E$14:$E$60,'AJUSTES'!$B$14:$B$60,$A45,'AJUSTES'!$G$14:$G$60,"Aprobado",'AJUSTES'!$C$14:$C$60,"Otro ingreso"))</x:f>
      </x:c>
      <x:c r="K45" s="191" t="str">
        <x:f>IF($A45="","",SUMIFS('AJUSTES'!$E$14:$E$60,'AJUSTES'!$B$14:$B$60,$A45,'AJUSTES'!$G$14:$G$60,"Aprobado",'AJUSTES'!$C$14:$C$60,"Reembolso"))</x:f>
      </x:c>
      <x:c r="L45" s="191" t="str">
        <x:f>IF($A45="","",SUM($G45:$K45))</x:f>
      </x:c>
      <x:c r="M45" s="191" t="str">
        <x:f>IF($A45="","",IFERROR(INDEX('EMPLEADOS'!$L$14:$L$52,MATCH($A45,'EMPLEADOS'!$A$14:$A$52,0)),0))</x:f>
      </x:c>
      <x:c r="N45" s="191" t="str">
        <x:f>IF($A45="","",SUMIFS('AJUSTES'!$E$14:$E$60,'AJUSTES'!$B$14:$B$60,$A45,'AJUSTES'!$G$14:$G$60,"Aprobado",'AJUSTES'!$C$14:$C$60,"Deducción antes de impuestos")+SUMIFS('AJUSTES'!$E$14:$E$60,'AJUSTES'!$B$14:$B$60,$A45,'AJUSTES'!$G$14:$G$60,"Aprobado",'AJUSTES'!$C$14:$C$60,"Otra deducción"))</x:f>
      </x:c>
      <x:c r="O45" s="191" t="str">
        <x:f>IF($A45="","",SUMIFS('AJUSTES'!$E$14:$E$60,'AJUSTES'!$B$14:$B$60,$A45,'AJUSTES'!$G$14:$G$60,"Aprobado",'AJUSTES'!$C$14:$C$60,"Fiscal / legal"))</x:f>
      </x:c>
      <x:c r="P45" s="191" t="str">
        <x:f>IF($A45="","",$L45-SUM($M45:$O45))</x:f>
      </x:c>
      <x:c r="Q45" s="183"/>
      <x:c r="R45" s="183"/>
      <x:c r="S45" s="190" t="str">
        <x:f>IF($A45="","",IF($Q45="Aprobado","LIMPIO",IF($Q45="Retenido","RETENIDO",IF($Q45="Borrador","REQUIERE APROBACIÓN",IF($R45="No programado","PAGO NO PREPARADO","LIMPIO")))))</x:f>
      </x:c>
      <x:c r="T45" s="190" t="str">
        <x:f>IF($A45="","",IFERROR(INDEX('EMPLEADOS'!$O$14:$O$52,MATCH($A45,'EMPLEADOS'!$A$14:$A$52,0)),""))</x:f>
      </x:c>
    </x:row>
    <x:row r="46">
      <x:c r="A46" s="183"/>
      <x:c r="B46" s="190" t="str">
        <x:f>IF($A46="","",IFERROR(INDEX('EMPLEADOS'!$B$14:$B$52,MATCH($A46,'EMPLEADOS'!$A$14:$A$52,0)),""))</x:f>
      </x:c>
      <x:c r="C46" s="190" t="str">
        <x:f>IF($A46="","",IFERROR(INDEX('EMPLEADOS'!$C$14:$C$52,MATCH($A46,'EMPLEADOS'!$A$14:$A$52,0)),""))</x:f>
      </x:c>
      <x:c r="D46" s="190" t="str">
        <x:f>IF($A46="","",IFERROR(INDEX('EMPLEADOS'!$E$14:$E$52,MATCH($A46,'EMPLEADOS'!$A$14:$A$52,0)),""))</x:f>
      </x:c>
      <x:c r="E46" s="189"/>
      <x:c r="F46" s="189"/>
      <x:c r="G46" s="191" t="str">
        <x:f>IF($A46="","",IF($D46="Mensual",IFERROR(INDEX('EMPLEADOS'!$F$14:$F$52,MATCH($A46,'EMPLEADOS'!$A$14:$A$52,0)),0),$E46*IFERROR(INDEX('EMPLEADOS'!$G$14:$G$52,MATCH($A46,'EMPLEADOS'!$A$14:$A$52,0)),0)))</x:f>
      </x:c>
      <x:c r="H46" s="191" t="str">
        <x:f>IF($A46="","",$F46*IF($D46="Mensual",IFERROR(INDEX('EMPLEADOS'!$F$14:$F$52,MATCH($A46,'EMPLEADOS'!$A$14:$A$52,0))/INDEX('EMPLEADOS'!$H$14:$H$52,MATCH($A46,'EMPLEADOS'!$A$14:$A$52,0)),0),IFERROR(INDEX('EMPLEADOS'!$G$14:$G$52,MATCH($A46,'EMPLEADOS'!$A$14:$A$52,0)),0))*1.5)</x:f>
      </x:c>
      <x:c r="I46" s="191" t="str">
        <x:f>IF($A46="","",IFERROR(INDEX('EMPLEADOS'!$K$14:$K$52,MATCH($A46,'EMPLEADOS'!$A$14:$A$52,0)),0))</x:f>
      </x:c>
      <x:c r="J46" s="191" t="str">
        <x:f>IF($A46="","",SUMIFS('AJUSTES'!$E$14:$E$60,'AJUSTES'!$B$14:$B$60,$A46,'AJUSTES'!$G$14:$G$60,"Aprobado",'AJUSTES'!$C$14:$C$60,"Bono")+SUMIFS('AJUSTES'!$E$14:$E$60,'AJUSTES'!$B$14:$B$60,$A46,'AJUSTES'!$G$14:$G$60,"Aprobado",'AJUSTES'!$C$14:$C$60,"Comisión")+SUMIFS('AJUSTES'!$E$14:$E$60,'AJUSTES'!$B$14:$B$60,$A46,'AJUSTES'!$G$14:$G$60,"Aprobado",'AJUSTES'!$C$14:$C$60,"Complemento")+SUMIFS('AJUSTES'!$E$14:$E$60,'AJUSTES'!$B$14:$B$60,$A46,'AJUSTES'!$G$14:$G$60,"Aprobado",'AJUSTES'!$C$14:$C$60,"Otro ingreso"))</x:f>
      </x:c>
      <x:c r="K46" s="191" t="str">
        <x:f>IF($A46="","",SUMIFS('AJUSTES'!$E$14:$E$60,'AJUSTES'!$B$14:$B$60,$A46,'AJUSTES'!$G$14:$G$60,"Aprobado",'AJUSTES'!$C$14:$C$60,"Reembolso"))</x:f>
      </x:c>
      <x:c r="L46" s="191" t="str">
        <x:f>IF($A46="","",SUM($G46:$K46))</x:f>
      </x:c>
      <x:c r="M46" s="191" t="str">
        <x:f>IF($A46="","",IFERROR(INDEX('EMPLEADOS'!$L$14:$L$52,MATCH($A46,'EMPLEADOS'!$A$14:$A$52,0)),0))</x:f>
      </x:c>
      <x:c r="N46" s="191" t="str">
        <x:f>IF($A46="","",SUMIFS('AJUSTES'!$E$14:$E$60,'AJUSTES'!$B$14:$B$60,$A46,'AJUSTES'!$G$14:$G$60,"Aprobado",'AJUSTES'!$C$14:$C$60,"Deducción antes de impuestos")+SUMIFS('AJUSTES'!$E$14:$E$60,'AJUSTES'!$B$14:$B$60,$A46,'AJUSTES'!$G$14:$G$60,"Aprobado",'AJUSTES'!$C$14:$C$60,"Otra deducción"))</x:f>
      </x:c>
      <x:c r="O46" s="191" t="str">
        <x:f>IF($A46="","",SUMIFS('AJUSTES'!$E$14:$E$60,'AJUSTES'!$B$14:$B$60,$A46,'AJUSTES'!$G$14:$G$60,"Aprobado",'AJUSTES'!$C$14:$C$60,"Fiscal / legal"))</x:f>
      </x:c>
      <x:c r="P46" s="191" t="str">
        <x:f>IF($A46="","",$L46-SUM($M46:$O46))</x:f>
      </x:c>
      <x:c r="Q46" s="183"/>
      <x:c r="R46" s="183"/>
      <x:c r="S46" s="190" t="str">
        <x:f>IF($A46="","",IF($Q46="Aprobado","LIMPIO",IF($Q46="Retenido","RETENIDO",IF($Q46="Borrador","REQUIERE APROBACIÓN",IF($R46="No programado","PAGO NO PREPARADO","LIMPIO")))))</x:f>
      </x:c>
      <x:c r="T46" s="190" t="str">
        <x:f>IF($A46="","",IFERROR(INDEX('EMPLEADOS'!$O$14:$O$52,MATCH($A46,'EMPLEADOS'!$A$14:$A$52,0)),""))</x:f>
      </x:c>
    </x:row>
    <x:row r="47">
      <x:c r="A47" s="183"/>
      <x:c r="B47" s="190" t="str">
        <x:f>IF($A47="","",IFERROR(INDEX('EMPLEADOS'!$B$14:$B$52,MATCH($A47,'EMPLEADOS'!$A$14:$A$52,0)),""))</x:f>
      </x:c>
      <x:c r="C47" s="190" t="str">
        <x:f>IF($A47="","",IFERROR(INDEX('EMPLEADOS'!$C$14:$C$52,MATCH($A47,'EMPLEADOS'!$A$14:$A$52,0)),""))</x:f>
      </x:c>
      <x:c r="D47" s="190" t="str">
        <x:f>IF($A47="","",IFERROR(INDEX('EMPLEADOS'!$E$14:$E$52,MATCH($A47,'EMPLEADOS'!$A$14:$A$52,0)),""))</x:f>
      </x:c>
      <x:c r="E47" s="189"/>
      <x:c r="F47" s="189"/>
      <x:c r="G47" s="191" t="str">
        <x:f>IF($A47="","",IF($D47="Mensual",IFERROR(INDEX('EMPLEADOS'!$F$14:$F$52,MATCH($A47,'EMPLEADOS'!$A$14:$A$52,0)),0),$E47*IFERROR(INDEX('EMPLEADOS'!$G$14:$G$52,MATCH($A47,'EMPLEADOS'!$A$14:$A$52,0)),0)))</x:f>
      </x:c>
      <x:c r="H47" s="191" t="str">
        <x:f>IF($A47="","",$F47*IF($D47="Mensual",IFERROR(INDEX('EMPLEADOS'!$F$14:$F$52,MATCH($A47,'EMPLEADOS'!$A$14:$A$52,0))/INDEX('EMPLEADOS'!$H$14:$H$52,MATCH($A47,'EMPLEADOS'!$A$14:$A$52,0)),0),IFERROR(INDEX('EMPLEADOS'!$G$14:$G$52,MATCH($A47,'EMPLEADOS'!$A$14:$A$52,0)),0))*1.5)</x:f>
      </x:c>
      <x:c r="I47" s="191" t="str">
        <x:f>IF($A47="","",IFERROR(INDEX('EMPLEADOS'!$K$14:$K$52,MATCH($A47,'EMPLEADOS'!$A$14:$A$52,0)),0))</x:f>
      </x:c>
      <x:c r="J47" s="191" t="str">
        <x:f>IF($A47="","",SUMIFS('AJUSTES'!$E$14:$E$60,'AJUSTES'!$B$14:$B$60,$A47,'AJUSTES'!$G$14:$G$60,"Aprobado",'AJUSTES'!$C$14:$C$60,"Bono")+SUMIFS('AJUSTES'!$E$14:$E$60,'AJUSTES'!$B$14:$B$60,$A47,'AJUSTES'!$G$14:$G$60,"Aprobado",'AJUSTES'!$C$14:$C$60,"Comisión")+SUMIFS('AJUSTES'!$E$14:$E$60,'AJUSTES'!$B$14:$B$60,$A47,'AJUSTES'!$G$14:$G$60,"Aprobado",'AJUSTES'!$C$14:$C$60,"Complemento")+SUMIFS('AJUSTES'!$E$14:$E$60,'AJUSTES'!$B$14:$B$60,$A47,'AJUSTES'!$G$14:$G$60,"Aprobado",'AJUSTES'!$C$14:$C$60,"Otro ingreso"))</x:f>
      </x:c>
      <x:c r="K47" s="191" t="str">
        <x:f>IF($A47="","",SUMIFS('AJUSTES'!$E$14:$E$60,'AJUSTES'!$B$14:$B$60,$A47,'AJUSTES'!$G$14:$G$60,"Aprobado",'AJUSTES'!$C$14:$C$60,"Reembolso"))</x:f>
      </x:c>
      <x:c r="L47" s="191" t="str">
        <x:f>IF($A47="","",SUM($G47:$K47))</x:f>
      </x:c>
      <x:c r="M47" s="191" t="str">
        <x:f>IF($A47="","",IFERROR(INDEX('EMPLEADOS'!$L$14:$L$52,MATCH($A47,'EMPLEADOS'!$A$14:$A$52,0)),0))</x:f>
      </x:c>
      <x:c r="N47" s="191" t="str">
        <x:f>IF($A47="","",SUMIFS('AJUSTES'!$E$14:$E$60,'AJUSTES'!$B$14:$B$60,$A47,'AJUSTES'!$G$14:$G$60,"Aprobado",'AJUSTES'!$C$14:$C$60,"Deducción antes de impuestos")+SUMIFS('AJUSTES'!$E$14:$E$60,'AJUSTES'!$B$14:$B$60,$A47,'AJUSTES'!$G$14:$G$60,"Aprobado",'AJUSTES'!$C$14:$C$60,"Otra deducción"))</x:f>
      </x:c>
      <x:c r="O47" s="191" t="str">
        <x:f>IF($A47="","",SUMIFS('AJUSTES'!$E$14:$E$60,'AJUSTES'!$B$14:$B$60,$A47,'AJUSTES'!$G$14:$G$60,"Aprobado",'AJUSTES'!$C$14:$C$60,"Fiscal / legal"))</x:f>
      </x:c>
      <x:c r="P47" s="191" t="str">
        <x:f>IF($A47="","",$L47-SUM($M47:$O47))</x:f>
      </x:c>
      <x:c r="Q47" s="183"/>
      <x:c r="R47" s="183"/>
      <x:c r="S47" s="190" t="str">
        <x:f>IF($A47="","",IF($Q47="Aprobado","LIMPIO",IF($Q47="Retenido","RETENIDO",IF($Q47="Borrador","REQUIERE APROBACIÓN",IF($R47="No programado","PAGO NO PREPARADO","LIMPIO")))))</x:f>
      </x:c>
      <x:c r="T47" s="190" t="str">
        <x:f>IF($A47="","",IFERROR(INDEX('EMPLEADOS'!$O$14:$O$52,MATCH($A47,'EMPLEADOS'!$A$14:$A$52,0)),""))</x:f>
      </x:c>
    </x:row>
    <x:row r="48">
      <x:c r="A48" s="183"/>
      <x:c r="B48" s="190" t="str">
        <x:f>IF($A48="","",IFERROR(INDEX('EMPLEADOS'!$B$14:$B$52,MATCH($A48,'EMPLEADOS'!$A$14:$A$52,0)),""))</x:f>
      </x:c>
      <x:c r="C48" s="190" t="str">
        <x:f>IF($A48="","",IFERROR(INDEX('EMPLEADOS'!$C$14:$C$52,MATCH($A48,'EMPLEADOS'!$A$14:$A$52,0)),""))</x:f>
      </x:c>
      <x:c r="D48" s="190" t="str">
        <x:f>IF($A48="","",IFERROR(INDEX('EMPLEADOS'!$E$14:$E$52,MATCH($A48,'EMPLEADOS'!$A$14:$A$52,0)),""))</x:f>
      </x:c>
      <x:c r="E48" s="189"/>
      <x:c r="F48" s="189"/>
      <x:c r="G48" s="191" t="str">
        <x:f>IF($A48="","",IF($D48="Mensual",IFERROR(INDEX('EMPLEADOS'!$F$14:$F$52,MATCH($A48,'EMPLEADOS'!$A$14:$A$52,0)),0),$E48*IFERROR(INDEX('EMPLEADOS'!$G$14:$G$52,MATCH($A48,'EMPLEADOS'!$A$14:$A$52,0)),0)))</x:f>
      </x:c>
      <x:c r="H48" s="191" t="str">
        <x:f>IF($A48="","",$F48*IF($D48="Mensual",IFERROR(INDEX('EMPLEADOS'!$F$14:$F$52,MATCH($A48,'EMPLEADOS'!$A$14:$A$52,0))/INDEX('EMPLEADOS'!$H$14:$H$52,MATCH($A48,'EMPLEADOS'!$A$14:$A$52,0)),0),IFERROR(INDEX('EMPLEADOS'!$G$14:$G$52,MATCH($A48,'EMPLEADOS'!$A$14:$A$52,0)),0))*1.5)</x:f>
      </x:c>
      <x:c r="I48" s="191" t="str">
        <x:f>IF($A48="","",IFERROR(INDEX('EMPLEADOS'!$K$14:$K$52,MATCH($A48,'EMPLEADOS'!$A$14:$A$52,0)),0))</x:f>
      </x:c>
      <x:c r="J48" s="191" t="str">
        <x:f>IF($A48="","",SUMIFS('AJUSTES'!$E$14:$E$60,'AJUSTES'!$B$14:$B$60,$A48,'AJUSTES'!$G$14:$G$60,"Aprobado",'AJUSTES'!$C$14:$C$60,"Bono")+SUMIFS('AJUSTES'!$E$14:$E$60,'AJUSTES'!$B$14:$B$60,$A48,'AJUSTES'!$G$14:$G$60,"Aprobado",'AJUSTES'!$C$14:$C$60,"Comisión")+SUMIFS('AJUSTES'!$E$14:$E$60,'AJUSTES'!$B$14:$B$60,$A48,'AJUSTES'!$G$14:$G$60,"Aprobado",'AJUSTES'!$C$14:$C$60,"Complemento")+SUMIFS('AJUSTES'!$E$14:$E$60,'AJUSTES'!$B$14:$B$60,$A48,'AJUSTES'!$G$14:$G$60,"Aprobado",'AJUSTES'!$C$14:$C$60,"Otro ingreso"))</x:f>
      </x:c>
      <x:c r="K48" s="191" t="str">
        <x:f>IF($A48="","",SUMIFS('AJUSTES'!$E$14:$E$60,'AJUSTES'!$B$14:$B$60,$A48,'AJUSTES'!$G$14:$G$60,"Aprobado",'AJUSTES'!$C$14:$C$60,"Reembolso"))</x:f>
      </x:c>
      <x:c r="L48" s="191" t="str">
        <x:f>IF($A48="","",SUM($G48:$K48))</x:f>
      </x:c>
      <x:c r="M48" s="191" t="str">
        <x:f>IF($A48="","",IFERROR(INDEX('EMPLEADOS'!$L$14:$L$52,MATCH($A48,'EMPLEADOS'!$A$14:$A$52,0)),0))</x:f>
      </x:c>
      <x:c r="N48" s="191" t="str">
        <x:f>IF($A48="","",SUMIFS('AJUSTES'!$E$14:$E$60,'AJUSTES'!$B$14:$B$60,$A48,'AJUSTES'!$G$14:$G$60,"Aprobado",'AJUSTES'!$C$14:$C$60,"Deducción antes de impuestos")+SUMIFS('AJUSTES'!$E$14:$E$60,'AJUSTES'!$B$14:$B$60,$A48,'AJUSTES'!$G$14:$G$60,"Aprobado",'AJUSTES'!$C$14:$C$60,"Otra deducción"))</x:f>
      </x:c>
      <x:c r="O48" s="191" t="str">
        <x:f>IF($A48="","",SUMIFS('AJUSTES'!$E$14:$E$60,'AJUSTES'!$B$14:$B$60,$A48,'AJUSTES'!$G$14:$G$60,"Aprobado",'AJUSTES'!$C$14:$C$60,"Fiscal / legal"))</x:f>
      </x:c>
      <x:c r="P48" s="191" t="str">
        <x:f>IF($A48="","",$L48-SUM($M48:$O48))</x:f>
      </x:c>
      <x:c r="Q48" s="183"/>
      <x:c r="R48" s="183"/>
      <x:c r="S48" s="190" t="str">
        <x:f>IF($A48="","",IF($Q48="Aprobado","LIMPIO",IF($Q48="Retenido","RETENIDO",IF($Q48="Borrador","REQUIERE APROBACIÓN",IF($R48="No programado","PAGO NO PREPARADO","LIMPIO")))))</x:f>
      </x:c>
      <x:c r="T48" s="190" t="str">
        <x:f>IF($A48="","",IFERROR(INDEX('EMPLEADOS'!$O$14:$O$52,MATCH($A48,'EMPLEADOS'!$A$14:$A$52,0)),""))</x:f>
      </x:c>
    </x:row>
    <x:row r="49">
      <x:c r="A49" s="183"/>
      <x:c r="B49" s="190" t="str">
        <x:f>IF($A49="","",IFERROR(INDEX('EMPLEADOS'!$B$14:$B$52,MATCH($A49,'EMPLEADOS'!$A$14:$A$52,0)),""))</x:f>
      </x:c>
      <x:c r="C49" s="190" t="str">
        <x:f>IF($A49="","",IFERROR(INDEX('EMPLEADOS'!$C$14:$C$52,MATCH($A49,'EMPLEADOS'!$A$14:$A$52,0)),""))</x:f>
      </x:c>
      <x:c r="D49" s="190" t="str">
        <x:f>IF($A49="","",IFERROR(INDEX('EMPLEADOS'!$E$14:$E$52,MATCH($A49,'EMPLEADOS'!$A$14:$A$52,0)),""))</x:f>
      </x:c>
      <x:c r="E49" s="189"/>
      <x:c r="F49" s="189"/>
      <x:c r="G49" s="191" t="str">
        <x:f>IF($A49="","",IF($D49="Mensual",IFERROR(INDEX('EMPLEADOS'!$F$14:$F$52,MATCH($A49,'EMPLEADOS'!$A$14:$A$52,0)),0),$E49*IFERROR(INDEX('EMPLEADOS'!$G$14:$G$52,MATCH($A49,'EMPLEADOS'!$A$14:$A$52,0)),0)))</x:f>
      </x:c>
      <x:c r="H49" s="191" t="str">
        <x:f>IF($A49="","",$F49*IF($D49="Mensual",IFERROR(INDEX('EMPLEADOS'!$F$14:$F$52,MATCH($A49,'EMPLEADOS'!$A$14:$A$52,0))/INDEX('EMPLEADOS'!$H$14:$H$52,MATCH($A49,'EMPLEADOS'!$A$14:$A$52,0)),0),IFERROR(INDEX('EMPLEADOS'!$G$14:$G$52,MATCH($A49,'EMPLEADOS'!$A$14:$A$52,0)),0))*1.5)</x:f>
      </x:c>
      <x:c r="I49" s="191" t="str">
        <x:f>IF($A49="","",IFERROR(INDEX('EMPLEADOS'!$K$14:$K$52,MATCH($A49,'EMPLEADOS'!$A$14:$A$52,0)),0))</x:f>
      </x:c>
      <x:c r="J49" s="191" t="str">
        <x:f>IF($A49="","",SUMIFS('AJUSTES'!$E$14:$E$60,'AJUSTES'!$B$14:$B$60,$A49,'AJUSTES'!$G$14:$G$60,"Aprobado",'AJUSTES'!$C$14:$C$60,"Bono")+SUMIFS('AJUSTES'!$E$14:$E$60,'AJUSTES'!$B$14:$B$60,$A49,'AJUSTES'!$G$14:$G$60,"Aprobado",'AJUSTES'!$C$14:$C$60,"Comisión")+SUMIFS('AJUSTES'!$E$14:$E$60,'AJUSTES'!$B$14:$B$60,$A49,'AJUSTES'!$G$14:$G$60,"Aprobado",'AJUSTES'!$C$14:$C$60,"Complemento")+SUMIFS('AJUSTES'!$E$14:$E$60,'AJUSTES'!$B$14:$B$60,$A49,'AJUSTES'!$G$14:$G$60,"Aprobado",'AJUSTES'!$C$14:$C$60,"Otro ingreso"))</x:f>
      </x:c>
      <x:c r="K49" s="191" t="str">
        <x:f>IF($A49="","",SUMIFS('AJUSTES'!$E$14:$E$60,'AJUSTES'!$B$14:$B$60,$A49,'AJUSTES'!$G$14:$G$60,"Aprobado",'AJUSTES'!$C$14:$C$60,"Reembolso"))</x:f>
      </x:c>
      <x:c r="L49" s="191" t="str">
        <x:f>IF($A49="","",SUM($G49:$K49))</x:f>
      </x:c>
      <x:c r="M49" s="191" t="str">
        <x:f>IF($A49="","",IFERROR(INDEX('EMPLEADOS'!$L$14:$L$52,MATCH($A49,'EMPLEADOS'!$A$14:$A$52,0)),0))</x:f>
      </x:c>
      <x:c r="N49" s="191" t="str">
        <x:f>IF($A49="","",SUMIFS('AJUSTES'!$E$14:$E$60,'AJUSTES'!$B$14:$B$60,$A49,'AJUSTES'!$G$14:$G$60,"Aprobado",'AJUSTES'!$C$14:$C$60,"Deducción antes de impuestos")+SUMIFS('AJUSTES'!$E$14:$E$60,'AJUSTES'!$B$14:$B$60,$A49,'AJUSTES'!$G$14:$G$60,"Aprobado",'AJUSTES'!$C$14:$C$60,"Otra deducción"))</x:f>
      </x:c>
      <x:c r="O49" s="191" t="str">
        <x:f>IF($A49="","",SUMIFS('AJUSTES'!$E$14:$E$60,'AJUSTES'!$B$14:$B$60,$A49,'AJUSTES'!$G$14:$G$60,"Aprobado",'AJUSTES'!$C$14:$C$60,"Fiscal / legal"))</x:f>
      </x:c>
      <x:c r="P49" s="191" t="str">
        <x:f>IF($A49="","",$L49-SUM($M49:$O49))</x:f>
      </x:c>
      <x:c r="Q49" s="183"/>
      <x:c r="R49" s="183"/>
      <x:c r="S49" s="190" t="str">
        <x:f>IF($A49="","",IF($Q49="Aprobado","LIMPIO",IF($Q49="Retenido","RETENIDO",IF($Q49="Borrador","REQUIERE APROBACIÓN",IF($R49="No programado","PAGO NO PREPARADO","LIMPIO")))))</x:f>
      </x:c>
      <x:c r="T49" s="190" t="str">
        <x:f>IF($A49="","",IFERROR(INDEX('EMPLEADOS'!$O$14:$O$52,MATCH($A49,'EMPLEADOS'!$A$14:$A$52,0)),""))</x:f>
      </x:c>
    </x:row>
    <x:row r="50">
      <x:c r="A50" s="183"/>
      <x:c r="B50" s="190" t="str">
        <x:f>IF($A50="","",IFERROR(INDEX('EMPLEADOS'!$B$14:$B$52,MATCH($A50,'EMPLEADOS'!$A$14:$A$52,0)),""))</x:f>
      </x:c>
      <x:c r="C50" s="190" t="str">
        <x:f>IF($A50="","",IFERROR(INDEX('EMPLEADOS'!$C$14:$C$52,MATCH($A50,'EMPLEADOS'!$A$14:$A$52,0)),""))</x:f>
      </x:c>
      <x:c r="D50" s="190" t="str">
        <x:f>IF($A50="","",IFERROR(INDEX('EMPLEADOS'!$E$14:$E$52,MATCH($A50,'EMPLEADOS'!$A$14:$A$52,0)),""))</x:f>
      </x:c>
      <x:c r="E50" s="189"/>
      <x:c r="F50" s="189"/>
      <x:c r="G50" s="191" t="str">
        <x:f>IF($A50="","",IF($D50="Mensual",IFERROR(INDEX('EMPLEADOS'!$F$14:$F$52,MATCH($A50,'EMPLEADOS'!$A$14:$A$52,0)),0),$E50*IFERROR(INDEX('EMPLEADOS'!$G$14:$G$52,MATCH($A50,'EMPLEADOS'!$A$14:$A$52,0)),0)))</x:f>
      </x:c>
      <x:c r="H50" s="191" t="str">
        <x:f>IF($A50="","",$F50*IF($D50="Mensual",IFERROR(INDEX('EMPLEADOS'!$F$14:$F$52,MATCH($A50,'EMPLEADOS'!$A$14:$A$52,0))/INDEX('EMPLEADOS'!$H$14:$H$52,MATCH($A50,'EMPLEADOS'!$A$14:$A$52,0)),0),IFERROR(INDEX('EMPLEADOS'!$G$14:$G$52,MATCH($A50,'EMPLEADOS'!$A$14:$A$52,0)),0))*1.5)</x:f>
      </x:c>
      <x:c r="I50" s="191" t="str">
        <x:f>IF($A50="","",IFERROR(INDEX('EMPLEADOS'!$K$14:$K$52,MATCH($A50,'EMPLEADOS'!$A$14:$A$52,0)),0))</x:f>
      </x:c>
      <x:c r="J50" s="191" t="str">
        <x:f>IF($A50="","",SUMIFS('AJUSTES'!$E$14:$E$60,'AJUSTES'!$B$14:$B$60,$A50,'AJUSTES'!$G$14:$G$60,"Aprobado",'AJUSTES'!$C$14:$C$60,"Bono")+SUMIFS('AJUSTES'!$E$14:$E$60,'AJUSTES'!$B$14:$B$60,$A50,'AJUSTES'!$G$14:$G$60,"Aprobado",'AJUSTES'!$C$14:$C$60,"Comisión")+SUMIFS('AJUSTES'!$E$14:$E$60,'AJUSTES'!$B$14:$B$60,$A50,'AJUSTES'!$G$14:$G$60,"Aprobado",'AJUSTES'!$C$14:$C$60,"Complemento")+SUMIFS('AJUSTES'!$E$14:$E$60,'AJUSTES'!$B$14:$B$60,$A50,'AJUSTES'!$G$14:$G$60,"Aprobado",'AJUSTES'!$C$14:$C$60,"Otro ingreso"))</x:f>
      </x:c>
      <x:c r="K50" s="191" t="str">
        <x:f>IF($A50="","",SUMIFS('AJUSTES'!$E$14:$E$60,'AJUSTES'!$B$14:$B$60,$A50,'AJUSTES'!$G$14:$G$60,"Aprobado",'AJUSTES'!$C$14:$C$60,"Reembolso"))</x:f>
      </x:c>
      <x:c r="L50" s="191" t="str">
        <x:f>IF($A50="","",SUM($G50:$K50))</x:f>
      </x:c>
      <x:c r="M50" s="191" t="str">
        <x:f>IF($A50="","",IFERROR(INDEX('EMPLEADOS'!$L$14:$L$52,MATCH($A50,'EMPLEADOS'!$A$14:$A$52,0)),0))</x:f>
      </x:c>
      <x:c r="N50" s="191" t="str">
        <x:f>IF($A50="","",SUMIFS('AJUSTES'!$E$14:$E$60,'AJUSTES'!$B$14:$B$60,$A50,'AJUSTES'!$G$14:$G$60,"Aprobado",'AJUSTES'!$C$14:$C$60,"Deducción antes de impuestos")+SUMIFS('AJUSTES'!$E$14:$E$60,'AJUSTES'!$B$14:$B$60,$A50,'AJUSTES'!$G$14:$G$60,"Aprobado",'AJUSTES'!$C$14:$C$60,"Otra deducción"))</x:f>
      </x:c>
      <x:c r="O50" s="191" t="str">
        <x:f>IF($A50="","",SUMIFS('AJUSTES'!$E$14:$E$60,'AJUSTES'!$B$14:$B$60,$A50,'AJUSTES'!$G$14:$G$60,"Aprobado",'AJUSTES'!$C$14:$C$60,"Fiscal / legal"))</x:f>
      </x:c>
      <x:c r="P50" s="191" t="str">
        <x:f>IF($A50="","",$L50-SUM($M50:$O50))</x:f>
      </x:c>
      <x:c r="Q50" s="183"/>
      <x:c r="R50" s="183"/>
      <x:c r="S50" s="190" t="str">
        <x:f>IF($A50="","",IF($Q50="Aprobado","LIMPIO",IF($Q50="Retenido","RETENIDO",IF($Q50="Borrador","REQUIERE APROBACIÓN",IF($R50="No programado","PAGO NO PREPARADO","LIMPIO")))))</x:f>
      </x:c>
      <x:c r="T50" s="190" t="str">
        <x:f>IF($A50="","",IFERROR(INDEX('EMPLEADOS'!$O$14:$O$52,MATCH($A50,'EMPLEADOS'!$A$14:$A$52,0)),""))</x:f>
      </x:c>
    </x:row>
    <x:row r="51">
      <x:c r="A51" s="183"/>
      <x:c r="B51" s="190" t="str">
        <x:f>IF($A51="","",IFERROR(INDEX('EMPLEADOS'!$B$14:$B$52,MATCH($A51,'EMPLEADOS'!$A$14:$A$52,0)),""))</x:f>
      </x:c>
      <x:c r="C51" s="190" t="str">
        <x:f>IF($A51="","",IFERROR(INDEX('EMPLEADOS'!$C$14:$C$52,MATCH($A51,'EMPLEADOS'!$A$14:$A$52,0)),""))</x:f>
      </x:c>
      <x:c r="D51" s="190" t="str">
        <x:f>IF($A51="","",IFERROR(INDEX('EMPLEADOS'!$E$14:$E$52,MATCH($A51,'EMPLEADOS'!$A$14:$A$52,0)),""))</x:f>
      </x:c>
      <x:c r="E51" s="189"/>
      <x:c r="F51" s="189"/>
      <x:c r="G51" s="191" t="str">
        <x:f>IF($A51="","",IF($D51="Mensual",IFERROR(INDEX('EMPLEADOS'!$F$14:$F$52,MATCH($A51,'EMPLEADOS'!$A$14:$A$52,0)),0),$E51*IFERROR(INDEX('EMPLEADOS'!$G$14:$G$52,MATCH($A51,'EMPLEADOS'!$A$14:$A$52,0)),0)))</x:f>
      </x:c>
      <x:c r="H51" s="191" t="str">
        <x:f>IF($A51="","",$F51*IF($D51="Mensual",IFERROR(INDEX('EMPLEADOS'!$F$14:$F$52,MATCH($A51,'EMPLEADOS'!$A$14:$A$52,0))/INDEX('EMPLEADOS'!$H$14:$H$52,MATCH($A51,'EMPLEADOS'!$A$14:$A$52,0)),0),IFERROR(INDEX('EMPLEADOS'!$G$14:$G$52,MATCH($A51,'EMPLEADOS'!$A$14:$A$52,0)),0))*1.5)</x:f>
      </x:c>
      <x:c r="I51" s="191" t="str">
        <x:f>IF($A51="","",IFERROR(INDEX('EMPLEADOS'!$K$14:$K$52,MATCH($A51,'EMPLEADOS'!$A$14:$A$52,0)),0))</x:f>
      </x:c>
      <x:c r="J51" s="191" t="str">
        <x:f>IF($A51="","",SUMIFS('AJUSTES'!$E$14:$E$60,'AJUSTES'!$B$14:$B$60,$A51,'AJUSTES'!$G$14:$G$60,"Aprobado",'AJUSTES'!$C$14:$C$60,"Bono")+SUMIFS('AJUSTES'!$E$14:$E$60,'AJUSTES'!$B$14:$B$60,$A51,'AJUSTES'!$G$14:$G$60,"Aprobado",'AJUSTES'!$C$14:$C$60,"Comisión")+SUMIFS('AJUSTES'!$E$14:$E$60,'AJUSTES'!$B$14:$B$60,$A51,'AJUSTES'!$G$14:$G$60,"Aprobado",'AJUSTES'!$C$14:$C$60,"Complemento")+SUMIFS('AJUSTES'!$E$14:$E$60,'AJUSTES'!$B$14:$B$60,$A51,'AJUSTES'!$G$14:$G$60,"Aprobado",'AJUSTES'!$C$14:$C$60,"Otro ingreso"))</x:f>
      </x:c>
      <x:c r="K51" s="191" t="str">
        <x:f>IF($A51="","",SUMIFS('AJUSTES'!$E$14:$E$60,'AJUSTES'!$B$14:$B$60,$A51,'AJUSTES'!$G$14:$G$60,"Aprobado",'AJUSTES'!$C$14:$C$60,"Reembolso"))</x:f>
      </x:c>
      <x:c r="L51" s="191" t="str">
        <x:f>IF($A51="","",SUM($G51:$K51))</x:f>
      </x:c>
      <x:c r="M51" s="191" t="str">
        <x:f>IF($A51="","",IFERROR(INDEX('EMPLEADOS'!$L$14:$L$52,MATCH($A51,'EMPLEADOS'!$A$14:$A$52,0)),0))</x:f>
      </x:c>
      <x:c r="N51" s="191" t="str">
        <x:f>IF($A51="","",SUMIFS('AJUSTES'!$E$14:$E$60,'AJUSTES'!$B$14:$B$60,$A51,'AJUSTES'!$G$14:$G$60,"Aprobado",'AJUSTES'!$C$14:$C$60,"Deducción antes de impuestos")+SUMIFS('AJUSTES'!$E$14:$E$60,'AJUSTES'!$B$14:$B$60,$A51,'AJUSTES'!$G$14:$G$60,"Aprobado",'AJUSTES'!$C$14:$C$60,"Otra deducción"))</x:f>
      </x:c>
      <x:c r="O51" s="191" t="str">
        <x:f>IF($A51="","",SUMIFS('AJUSTES'!$E$14:$E$60,'AJUSTES'!$B$14:$B$60,$A51,'AJUSTES'!$G$14:$G$60,"Aprobado",'AJUSTES'!$C$14:$C$60,"Fiscal / legal"))</x:f>
      </x:c>
      <x:c r="P51" s="191" t="str">
        <x:f>IF($A51="","",$L51-SUM($M51:$O51))</x:f>
      </x:c>
      <x:c r="Q51" s="183"/>
      <x:c r="R51" s="183"/>
      <x:c r="S51" s="190" t="str">
        <x:f>IF($A51="","",IF($Q51="Aprobado","LIMPIO",IF($Q51="Retenido","RETENIDO",IF($Q51="Borrador","REQUIERE APROBACIÓN",IF($R51="No programado","PAGO NO PREPARADO","LIMPIO")))))</x:f>
      </x:c>
      <x:c r="T51" s="190" t="str">
        <x:f>IF($A51="","",IFERROR(INDEX('EMPLEADOS'!$O$14:$O$52,MATCH($A51,'EMPLEADOS'!$A$14:$A$52,0)),""))</x:f>
      </x:c>
    </x:row>
    <x:row r="52">
      <x:c r="A52" s="183"/>
      <x:c r="B52" s="190" t="str">
        <x:f>IF($A52="","",IFERROR(INDEX('EMPLEADOS'!$B$14:$B$52,MATCH($A52,'EMPLEADOS'!$A$14:$A$52,0)),""))</x:f>
      </x:c>
      <x:c r="C52" s="190" t="str">
        <x:f>IF($A52="","",IFERROR(INDEX('EMPLEADOS'!$C$14:$C$52,MATCH($A52,'EMPLEADOS'!$A$14:$A$52,0)),""))</x:f>
      </x:c>
      <x:c r="D52" s="190" t="str">
        <x:f>IF($A52="","",IFERROR(INDEX('EMPLEADOS'!$E$14:$E$52,MATCH($A52,'EMPLEADOS'!$A$14:$A$52,0)),""))</x:f>
      </x:c>
      <x:c r="E52" s="189"/>
      <x:c r="F52" s="189"/>
      <x:c r="G52" s="191" t="str">
        <x:f>IF($A52="","",IF($D52="Mensual",IFERROR(INDEX('EMPLEADOS'!$F$14:$F$52,MATCH($A52,'EMPLEADOS'!$A$14:$A$52,0)),0),$E52*IFERROR(INDEX('EMPLEADOS'!$G$14:$G$52,MATCH($A52,'EMPLEADOS'!$A$14:$A$52,0)),0)))</x:f>
      </x:c>
      <x:c r="H52" s="191" t="str">
        <x:f>IF($A52="","",$F52*IF($D52="Mensual",IFERROR(INDEX('EMPLEADOS'!$F$14:$F$52,MATCH($A52,'EMPLEADOS'!$A$14:$A$52,0))/INDEX('EMPLEADOS'!$H$14:$H$52,MATCH($A52,'EMPLEADOS'!$A$14:$A$52,0)),0),IFERROR(INDEX('EMPLEADOS'!$G$14:$G$52,MATCH($A52,'EMPLEADOS'!$A$14:$A$52,0)),0))*1.5)</x:f>
      </x:c>
      <x:c r="I52" s="191" t="str">
        <x:f>IF($A52="","",IFERROR(INDEX('EMPLEADOS'!$K$14:$K$52,MATCH($A52,'EMPLEADOS'!$A$14:$A$52,0)),0))</x:f>
      </x:c>
      <x:c r="J52" s="191" t="str">
        <x:f>IF($A52="","",SUMIFS('AJUSTES'!$E$14:$E$60,'AJUSTES'!$B$14:$B$60,$A52,'AJUSTES'!$G$14:$G$60,"Aprobado",'AJUSTES'!$C$14:$C$60,"Bono")+SUMIFS('AJUSTES'!$E$14:$E$60,'AJUSTES'!$B$14:$B$60,$A52,'AJUSTES'!$G$14:$G$60,"Aprobado",'AJUSTES'!$C$14:$C$60,"Comisión")+SUMIFS('AJUSTES'!$E$14:$E$60,'AJUSTES'!$B$14:$B$60,$A52,'AJUSTES'!$G$14:$G$60,"Aprobado",'AJUSTES'!$C$14:$C$60,"Complemento")+SUMIFS('AJUSTES'!$E$14:$E$60,'AJUSTES'!$B$14:$B$60,$A52,'AJUSTES'!$G$14:$G$60,"Aprobado",'AJUSTES'!$C$14:$C$60,"Otro ingreso"))</x:f>
      </x:c>
      <x:c r="K52" s="191" t="str">
        <x:f>IF($A52="","",SUMIFS('AJUSTES'!$E$14:$E$60,'AJUSTES'!$B$14:$B$60,$A52,'AJUSTES'!$G$14:$G$60,"Aprobado",'AJUSTES'!$C$14:$C$60,"Reembolso"))</x:f>
      </x:c>
      <x:c r="L52" s="191" t="str">
        <x:f>IF($A52="","",SUM($G52:$K52))</x:f>
      </x:c>
      <x:c r="M52" s="191" t="str">
        <x:f>IF($A52="","",IFERROR(INDEX('EMPLEADOS'!$L$14:$L$52,MATCH($A52,'EMPLEADOS'!$A$14:$A$52,0)),0))</x:f>
      </x:c>
      <x:c r="N52" s="191" t="str">
        <x:f>IF($A52="","",SUMIFS('AJUSTES'!$E$14:$E$60,'AJUSTES'!$B$14:$B$60,$A52,'AJUSTES'!$G$14:$G$60,"Aprobado",'AJUSTES'!$C$14:$C$60,"Deducción antes de impuestos")+SUMIFS('AJUSTES'!$E$14:$E$60,'AJUSTES'!$B$14:$B$60,$A52,'AJUSTES'!$G$14:$G$60,"Aprobado",'AJUSTES'!$C$14:$C$60,"Otra deducción"))</x:f>
      </x:c>
      <x:c r="O52" s="191" t="str">
        <x:f>IF($A52="","",SUMIFS('AJUSTES'!$E$14:$E$60,'AJUSTES'!$B$14:$B$60,$A52,'AJUSTES'!$G$14:$G$60,"Aprobado",'AJUSTES'!$C$14:$C$60,"Fiscal / legal"))</x:f>
      </x:c>
      <x:c r="P52" s="191" t="str">
        <x:f>IF($A52="","",$L52-SUM($M52:$O52))</x:f>
      </x:c>
      <x:c r="Q52" s="183"/>
      <x:c r="R52" s="183"/>
      <x:c r="S52" s="190" t="str">
        <x:f>IF($A52="","",IF($Q52="Aprobado","LIMPIO",IF($Q52="Retenido","RETENIDO",IF($Q52="Borrador","REQUIERE APROBACIÓN",IF($R52="No programado","PAGO NO PREPARADO","LIMPIO")))))</x:f>
      </x:c>
      <x:c r="T52" s="190" t="str">
        <x:f>IF($A52="","",IFERROR(INDEX('EMPLEADOS'!$O$14:$O$52,MATCH($A52,'EMPLEADOS'!$A$14:$A$52,0)),""))</x:f>
      </x:c>
    </x:row>
    <x:row r="53">
      <x:c r="A53" s="183"/>
      <x:c r="B53" s="190" t="str">
        <x:f>IF($A53="","",IFERROR(INDEX('EMPLEADOS'!$B$14:$B$52,MATCH($A53,'EMPLEADOS'!$A$14:$A$52,0)),""))</x:f>
      </x:c>
      <x:c r="C53" s="190" t="str">
        <x:f>IF($A53="","",IFERROR(INDEX('EMPLEADOS'!$C$14:$C$52,MATCH($A53,'EMPLEADOS'!$A$14:$A$52,0)),""))</x:f>
      </x:c>
      <x:c r="D53" s="190" t="str">
        <x:f>IF($A53="","",IFERROR(INDEX('EMPLEADOS'!$E$14:$E$52,MATCH($A53,'EMPLEADOS'!$A$14:$A$52,0)),""))</x:f>
      </x:c>
      <x:c r="E53" s="189"/>
      <x:c r="F53" s="189"/>
      <x:c r="G53" s="191" t="str">
        <x:f>IF($A53="","",IF($D53="Mensual",IFERROR(INDEX('EMPLEADOS'!$F$14:$F$52,MATCH($A53,'EMPLEADOS'!$A$14:$A$52,0)),0),$E53*IFERROR(INDEX('EMPLEADOS'!$G$14:$G$52,MATCH($A53,'EMPLEADOS'!$A$14:$A$52,0)),0)))</x:f>
      </x:c>
      <x:c r="H53" s="191" t="str">
        <x:f>IF($A53="","",$F53*IF($D53="Mensual",IFERROR(INDEX('EMPLEADOS'!$F$14:$F$52,MATCH($A53,'EMPLEADOS'!$A$14:$A$52,0))/INDEX('EMPLEADOS'!$H$14:$H$52,MATCH($A53,'EMPLEADOS'!$A$14:$A$52,0)),0),IFERROR(INDEX('EMPLEADOS'!$G$14:$G$52,MATCH($A53,'EMPLEADOS'!$A$14:$A$52,0)),0))*1.5)</x:f>
      </x:c>
      <x:c r="I53" s="191" t="str">
        <x:f>IF($A53="","",IFERROR(INDEX('EMPLEADOS'!$K$14:$K$52,MATCH($A53,'EMPLEADOS'!$A$14:$A$52,0)),0))</x:f>
      </x:c>
      <x:c r="J53" s="191" t="str">
        <x:f>IF($A53="","",SUMIFS('AJUSTES'!$E$14:$E$60,'AJUSTES'!$B$14:$B$60,$A53,'AJUSTES'!$G$14:$G$60,"Aprobado",'AJUSTES'!$C$14:$C$60,"Bono")+SUMIFS('AJUSTES'!$E$14:$E$60,'AJUSTES'!$B$14:$B$60,$A53,'AJUSTES'!$G$14:$G$60,"Aprobado",'AJUSTES'!$C$14:$C$60,"Comisión")+SUMIFS('AJUSTES'!$E$14:$E$60,'AJUSTES'!$B$14:$B$60,$A53,'AJUSTES'!$G$14:$G$60,"Aprobado",'AJUSTES'!$C$14:$C$60,"Complemento")+SUMIFS('AJUSTES'!$E$14:$E$60,'AJUSTES'!$B$14:$B$60,$A53,'AJUSTES'!$G$14:$G$60,"Aprobado",'AJUSTES'!$C$14:$C$60,"Otro ingreso"))</x:f>
      </x:c>
      <x:c r="K53" s="191" t="str">
        <x:f>IF($A53="","",SUMIFS('AJUSTES'!$E$14:$E$60,'AJUSTES'!$B$14:$B$60,$A53,'AJUSTES'!$G$14:$G$60,"Aprobado",'AJUSTES'!$C$14:$C$60,"Reembolso"))</x:f>
      </x:c>
      <x:c r="L53" s="191" t="str">
        <x:f>IF($A53="","",SUM($G53:$K53))</x:f>
      </x:c>
      <x:c r="M53" s="191" t="str">
        <x:f>IF($A53="","",IFERROR(INDEX('EMPLEADOS'!$L$14:$L$52,MATCH($A53,'EMPLEADOS'!$A$14:$A$52,0)),0))</x:f>
      </x:c>
      <x:c r="N53" s="191" t="str">
        <x:f>IF($A53="","",SUMIFS('AJUSTES'!$E$14:$E$60,'AJUSTES'!$B$14:$B$60,$A53,'AJUSTES'!$G$14:$G$60,"Aprobado",'AJUSTES'!$C$14:$C$60,"Deducción antes de impuestos")+SUMIFS('AJUSTES'!$E$14:$E$60,'AJUSTES'!$B$14:$B$60,$A53,'AJUSTES'!$G$14:$G$60,"Aprobado",'AJUSTES'!$C$14:$C$60,"Otra deducción"))</x:f>
      </x:c>
      <x:c r="O53" s="191" t="str">
        <x:f>IF($A53="","",SUMIFS('AJUSTES'!$E$14:$E$60,'AJUSTES'!$B$14:$B$60,$A53,'AJUSTES'!$G$14:$G$60,"Aprobado",'AJUSTES'!$C$14:$C$60,"Fiscal / legal"))</x:f>
      </x:c>
      <x:c r="P53" s="191" t="str">
        <x:f>IF($A53="","",$L53-SUM($M53:$O53))</x:f>
      </x:c>
      <x:c r="Q53" s="183"/>
      <x:c r="R53" s="183"/>
      <x:c r="S53" s="190" t="str">
        <x:f>IF($A53="","",IF($Q53="Aprobado","LIMPIO",IF($Q53="Retenido","RETENIDO",IF($Q53="Borrador","REQUIERE APROBACIÓN",IF($R53="No programado","PAGO NO PREPARADO","LIMPIO")))))</x:f>
      </x:c>
      <x:c r="T53" s="190" t="str">
        <x:f>IF($A53="","",IFERROR(INDEX('EMPLEADOS'!$O$14:$O$52,MATCH($A53,'EMPLEADOS'!$A$14:$A$52,0)),""))</x:f>
      </x:c>
    </x:row>
    <x:row r="54">
      <x:c r="A54" s="183"/>
      <x:c r="B54" s="190" t="str">
        <x:f>IF($A54="","",IFERROR(INDEX('EMPLEADOS'!$B$14:$B$52,MATCH($A54,'EMPLEADOS'!$A$14:$A$52,0)),""))</x:f>
      </x:c>
      <x:c r="C54" s="190" t="str">
        <x:f>IF($A54="","",IFERROR(INDEX('EMPLEADOS'!$C$14:$C$52,MATCH($A54,'EMPLEADOS'!$A$14:$A$52,0)),""))</x:f>
      </x:c>
      <x:c r="D54" s="190" t="str">
        <x:f>IF($A54="","",IFERROR(INDEX('EMPLEADOS'!$E$14:$E$52,MATCH($A54,'EMPLEADOS'!$A$14:$A$52,0)),""))</x:f>
      </x:c>
      <x:c r="E54" s="189"/>
      <x:c r="F54" s="189"/>
      <x:c r="G54" s="191" t="str">
        <x:f>IF($A54="","",IF($D54="Mensual",IFERROR(INDEX('EMPLEADOS'!$F$14:$F$52,MATCH($A54,'EMPLEADOS'!$A$14:$A$52,0)),0),$E54*IFERROR(INDEX('EMPLEADOS'!$G$14:$G$52,MATCH($A54,'EMPLEADOS'!$A$14:$A$52,0)),0)))</x:f>
      </x:c>
      <x:c r="H54" s="191" t="str">
        <x:f>IF($A54="","",$F54*IF($D54="Mensual",IFERROR(INDEX('EMPLEADOS'!$F$14:$F$52,MATCH($A54,'EMPLEADOS'!$A$14:$A$52,0))/INDEX('EMPLEADOS'!$H$14:$H$52,MATCH($A54,'EMPLEADOS'!$A$14:$A$52,0)),0),IFERROR(INDEX('EMPLEADOS'!$G$14:$G$52,MATCH($A54,'EMPLEADOS'!$A$14:$A$52,0)),0))*1.5)</x:f>
      </x:c>
      <x:c r="I54" s="191" t="str">
        <x:f>IF($A54="","",IFERROR(INDEX('EMPLEADOS'!$K$14:$K$52,MATCH($A54,'EMPLEADOS'!$A$14:$A$52,0)),0))</x:f>
      </x:c>
      <x:c r="J54" s="191" t="str">
        <x:f>IF($A54="","",SUMIFS('AJUSTES'!$E$14:$E$60,'AJUSTES'!$B$14:$B$60,$A54,'AJUSTES'!$G$14:$G$60,"Aprobado",'AJUSTES'!$C$14:$C$60,"Bono")+SUMIFS('AJUSTES'!$E$14:$E$60,'AJUSTES'!$B$14:$B$60,$A54,'AJUSTES'!$G$14:$G$60,"Aprobado",'AJUSTES'!$C$14:$C$60,"Comisión")+SUMIFS('AJUSTES'!$E$14:$E$60,'AJUSTES'!$B$14:$B$60,$A54,'AJUSTES'!$G$14:$G$60,"Aprobado",'AJUSTES'!$C$14:$C$60,"Complemento")+SUMIFS('AJUSTES'!$E$14:$E$60,'AJUSTES'!$B$14:$B$60,$A54,'AJUSTES'!$G$14:$G$60,"Aprobado",'AJUSTES'!$C$14:$C$60,"Otro ingreso"))</x:f>
      </x:c>
      <x:c r="K54" s="191" t="str">
        <x:f>IF($A54="","",SUMIFS('AJUSTES'!$E$14:$E$60,'AJUSTES'!$B$14:$B$60,$A54,'AJUSTES'!$G$14:$G$60,"Aprobado",'AJUSTES'!$C$14:$C$60,"Reembolso"))</x:f>
      </x:c>
      <x:c r="L54" s="191" t="str">
        <x:f>IF($A54="","",SUM($G54:$K54))</x:f>
      </x:c>
      <x:c r="M54" s="191" t="str">
        <x:f>IF($A54="","",IFERROR(INDEX('EMPLEADOS'!$L$14:$L$52,MATCH($A54,'EMPLEADOS'!$A$14:$A$52,0)),0))</x:f>
      </x:c>
      <x:c r="N54" s="191" t="str">
        <x:f>IF($A54="","",SUMIFS('AJUSTES'!$E$14:$E$60,'AJUSTES'!$B$14:$B$60,$A54,'AJUSTES'!$G$14:$G$60,"Aprobado",'AJUSTES'!$C$14:$C$60,"Deducción antes de impuestos")+SUMIFS('AJUSTES'!$E$14:$E$60,'AJUSTES'!$B$14:$B$60,$A54,'AJUSTES'!$G$14:$G$60,"Aprobado",'AJUSTES'!$C$14:$C$60,"Otra deducción"))</x:f>
      </x:c>
      <x:c r="O54" s="191" t="str">
        <x:f>IF($A54="","",SUMIFS('AJUSTES'!$E$14:$E$60,'AJUSTES'!$B$14:$B$60,$A54,'AJUSTES'!$G$14:$G$60,"Aprobado",'AJUSTES'!$C$14:$C$60,"Fiscal / legal"))</x:f>
      </x:c>
      <x:c r="P54" s="191" t="str">
        <x:f>IF($A54="","",$L54-SUM($M54:$O54))</x:f>
      </x:c>
      <x:c r="Q54" s="183"/>
      <x:c r="R54" s="183"/>
      <x:c r="S54" s="190" t="str">
        <x:f>IF($A54="","",IF($Q54="Aprobado","LIMPIO",IF($Q54="Retenido","RETENIDO",IF($Q54="Borrador","REQUIERE APROBACIÓN",IF($R54="No programado","PAGO NO PREPARADO","LIMPIO")))))</x:f>
      </x:c>
      <x:c r="T54" s="190" t="str">
        <x:f>IF($A54="","",IFERROR(INDEX('EMPLEADOS'!$O$14:$O$52,MATCH($A54,'EMPLEADOS'!$A$14:$A$52,0)),""))</x:f>
      </x:c>
    </x:row>
    <x:row r="55">
      <x:c r="A55" s="183"/>
      <x:c r="B55" s="190" t="str">
        <x:f>IF($A55="","",IFERROR(INDEX('EMPLEADOS'!$B$14:$B$52,MATCH($A55,'EMPLEADOS'!$A$14:$A$52,0)),""))</x:f>
      </x:c>
      <x:c r="C55" s="190" t="str">
        <x:f>IF($A55="","",IFERROR(INDEX('EMPLEADOS'!$C$14:$C$52,MATCH($A55,'EMPLEADOS'!$A$14:$A$52,0)),""))</x:f>
      </x:c>
      <x:c r="D55" s="190" t="str">
        <x:f>IF($A55="","",IFERROR(INDEX('EMPLEADOS'!$E$14:$E$52,MATCH($A55,'EMPLEADOS'!$A$14:$A$52,0)),""))</x:f>
      </x:c>
      <x:c r="E55" s="189"/>
      <x:c r="F55" s="189"/>
      <x:c r="G55" s="191" t="str">
        <x:f>IF($A55="","",IF($D55="Mensual",IFERROR(INDEX('EMPLEADOS'!$F$14:$F$52,MATCH($A55,'EMPLEADOS'!$A$14:$A$52,0)),0),$E55*IFERROR(INDEX('EMPLEADOS'!$G$14:$G$52,MATCH($A55,'EMPLEADOS'!$A$14:$A$52,0)),0)))</x:f>
      </x:c>
      <x:c r="H55" s="191" t="str">
        <x:f>IF($A55="","",$F55*IF($D55="Mensual",IFERROR(INDEX('EMPLEADOS'!$F$14:$F$52,MATCH($A55,'EMPLEADOS'!$A$14:$A$52,0))/INDEX('EMPLEADOS'!$H$14:$H$52,MATCH($A55,'EMPLEADOS'!$A$14:$A$52,0)),0),IFERROR(INDEX('EMPLEADOS'!$G$14:$G$52,MATCH($A55,'EMPLEADOS'!$A$14:$A$52,0)),0))*1.5)</x:f>
      </x:c>
      <x:c r="I55" s="191" t="str">
        <x:f>IF($A55="","",IFERROR(INDEX('EMPLEADOS'!$K$14:$K$52,MATCH($A55,'EMPLEADOS'!$A$14:$A$52,0)),0))</x:f>
      </x:c>
      <x:c r="J55" s="191" t="str">
        <x:f>IF($A55="","",SUMIFS('AJUSTES'!$E$14:$E$60,'AJUSTES'!$B$14:$B$60,$A55,'AJUSTES'!$G$14:$G$60,"Aprobado",'AJUSTES'!$C$14:$C$60,"Bono")+SUMIFS('AJUSTES'!$E$14:$E$60,'AJUSTES'!$B$14:$B$60,$A55,'AJUSTES'!$G$14:$G$60,"Aprobado",'AJUSTES'!$C$14:$C$60,"Comisión")+SUMIFS('AJUSTES'!$E$14:$E$60,'AJUSTES'!$B$14:$B$60,$A55,'AJUSTES'!$G$14:$G$60,"Aprobado",'AJUSTES'!$C$14:$C$60,"Complemento")+SUMIFS('AJUSTES'!$E$14:$E$60,'AJUSTES'!$B$14:$B$60,$A55,'AJUSTES'!$G$14:$G$60,"Aprobado",'AJUSTES'!$C$14:$C$60,"Otro ingreso"))</x:f>
      </x:c>
      <x:c r="K55" s="191" t="str">
        <x:f>IF($A55="","",SUMIFS('AJUSTES'!$E$14:$E$60,'AJUSTES'!$B$14:$B$60,$A55,'AJUSTES'!$G$14:$G$60,"Aprobado",'AJUSTES'!$C$14:$C$60,"Reembolso"))</x:f>
      </x:c>
      <x:c r="L55" s="191" t="str">
        <x:f>IF($A55="","",SUM($G55:$K55))</x:f>
      </x:c>
      <x:c r="M55" s="191" t="str">
        <x:f>IF($A55="","",IFERROR(INDEX('EMPLEADOS'!$L$14:$L$52,MATCH($A55,'EMPLEADOS'!$A$14:$A$52,0)),0))</x:f>
      </x:c>
      <x:c r="N55" s="191" t="str">
        <x:f>IF($A55="","",SUMIFS('AJUSTES'!$E$14:$E$60,'AJUSTES'!$B$14:$B$60,$A55,'AJUSTES'!$G$14:$G$60,"Aprobado",'AJUSTES'!$C$14:$C$60,"Deducción antes de impuestos")+SUMIFS('AJUSTES'!$E$14:$E$60,'AJUSTES'!$B$14:$B$60,$A55,'AJUSTES'!$G$14:$G$60,"Aprobado",'AJUSTES'!$C$14:$C$60,"Otra deducción"))</x:f>
      </x:c>
      <x:c r="O55" s="191" t="str">
        <x:f>IF($A55="","",SUMIFS('AJUSTES'!$E$14:$E$60,'AJUSTES'!$B$14:$B$60,$A55,'AJUSTES'!$G$14:$G$60,"Aprobado",'AJUSTES'!$C$14:$C$60,"Fiscal / legal"))</x:f>
      </x:c>
      <x:c r="P55" s="191" t="str">
        <x:f>IF($A55="","",$L55-SUM($M55:$O55))</x:f>
      </x:c>
      <x:c r="Q55" s="183"/>
      <x:c r="R55" s="183"/>
      <x:c r="S55" s="190" t="str">
        <x:f>IF($A55="","",IF($Q55="Aprobado","LIMPIO",IF($Q55="Retenido","RETENIDO",IF($Q55="Borrador","REQUIERE APROBACIÓN",IF($R55="No programado","PAGO NO PREPARADO","LIMPIO")))))</x:f>
      </x:c>
      <x:c r="T55" s="190" t="str">
        <x:f>IF($A55="","",IFERROR(INDEX('EMPLEADOS'!$O$14:$O$52,MATCH($A55,'EMPLEADOS'!$A$14:$A$52,0)),""))</x:f>
      </x:c>
    </x:row>
    <x:row r="56">
      <x:c r="A56" s="183"/>
      <x:c r="B56" s="190" t="str">
        <x:f>IF($A56="","",IFERROR(INDEX('EMPLEADOS'!$B$14:$B$52,MATCH($A56,'EMPLEADOS'!$A$14:$A$52,0)),""))</x:f>
      </x:c>
      <x:c r="C56" s="190" t="str">
        <x:f>IF($A56="","",IFERROR(INDEX('EMPLEADOS'!$C$14:$C$52,MATCH($A56,'EMPLEADOS'!$A$14:$A$52,0)),""))</x:f>
      </x:c>
      <x:c r="D56" s="190" t="str">
        <x:f>IF($A56="","",IFERROR(INDEX('EMPLEADOS'!$E$14:$E$52,MATCH($A56,'EMPLEADOS'!$A$14:$A$52,0)),""))</x:f>
      </x:c>
      <x:c r="E56" s="189"/>
      <x:c r="F56" s="189"/>
      <x:c r="G56" s="191" t="str">
        <x:f>IF($A56="","",IF($D56="Mensual",IFERROR(INDEX('EMPLEADOS'!$F$14:$F$52,MATCH($A56,'EMPLEADOS'!$A$14:$A$52,0)),0),$E56*IFERROR(INDEX('EMPLEADOS'!$G$14:$G$52,MATCH($A56,'EMPLEADOS'!$A$14:$A$52,0)),0)))</x:f>
      </x:c>
      <x:c r="H56" s="191" t="str">
        <x:f>IF($A56="","",$F56*IF($D56="Mensual",IFERROR(INDEX('EMPLEADOS'!$F$14:$F$52,MATCH($A56,'EMPLEADOS'!$A$14:$A$52,0))/INDEX('EMPLEADOS'!$H$14:$H$52,MATCH($A56,'EMPLEADOS'!$A$14:$A$52,0)),0),IFERROR(INDEX('EMPLEADOS'!$G$14:$G$52,MATCH($A56,'EMPLEADOS'!$A$14:$A$52,0)),0))*1.5)</x:f>
      </x:c>
      <x:c r="I56" s="191" t="str">
        <x:f>IF($A56="","",IFERROR(INDEX('EMPLEADOS'!$K$14:$K$52,MATCH($A56,'EMPLEADOS'!$A$14:$A$52,0)),0))</x:f>
      </x:c>
      <x:c r="J56" s="191" t="str">
        <x:f>IF($A56="","",SUMIFS('AJUSTES'!$E$14:$E$60,'AJUSTES'!$B$14:$B$60,$A56,'AJUSTES'!$G$14:$G$60,"Aprobado",'AJUSTES'!$C$14:$C$60,"Bono")+SUMIFS('AJUSTES'!$E$14:$E$60,'AJUSTES'!$B$14:$B$60,$A56,'AJUSTES'!$G$14:$G$60,"Aprobado",'AJUSTES'!$C$14:$C$60,"Comisión")+SUMIFS('AJUSTES'!$E$14:$E$60,'AJUSTES'!$B$14:$B$60,$A56,'AJUSTES'!$G$14:$G$60,"Aprobado",'AJUSTES'!$C$14:$C$60,"Complemento")+SUMIFS('AJUSTES'!$E$14:$E$60,'AJUSTES'!$B$14:$B$60,$A56,'AJUSTES'!$G$14:$G$60,"Aprobado",'AJUSTES'!$C$14:$C$60,"Otro ingreso"))</x:f>
      </x:c>
      <x:c r="K56" s="191" t="str">
        <x:f>IF($A56="","",SUMIFS('AJUSTES'!$E$14:$E$60,'AJUSTES'!$B$14:$B$60,$A56,'AJUSTES'!$G$14:$G$60,"Aprobado",'AJUSTES'!$C$14:$C$60,"Reembolso"))</x:f>
      </x:c>
      <x:c r="L56" s="191" t="str">
        <x:f>IF($A56="","",SUM($G56:$K56))</x:f>
      </x:c>
      <x:c r="M56" s="191" t="str">
        <x:f>IF($A56="","",IFERROR(INDEX('EMPLEADOS'!$L$14:$L$52,MATCH($A56,'EMPLEADOS'!$A$14:$A$52,0)),0))</x:f>
      </x:c>
      <x:c r="N56" s="191" t="str">
        <x:f>IF($A56="","",SUMIFS('AJUSTES'!$E$14:$E$60,'AJUSTES'!$B$14:$B$60,$A56,'AJUSTES'!$G$14:$G$60,"Aprobado",'AJUSTES'!$C$14:$C$60,"Deducción antes de impuestos")+SUMIFS('AJUSTES'!$E$14:$E$60,'AJUSTES'!$B$14:$B$60,$A56,'AJUSTES'!$G$14:$G$60,"Aprobado",'AJUSTES'!$C$14:$C$60,"Otra deducción"))</x:f>
      </x:c>
      <x:c r="O56" s="191" t="str">
        <x:f>IF($A56="","",SUMIFS('AJUSTES'!$E$14:$E$60,'AJUSTES'!$B$14:$B$60,$A56,'AJUSTES'!$G$14:$G$60,"Aprobado",'AJUSTES'!$C$14:$C$60,"Fiscal / legal"))</x:f>
      </x:c>
      <x:c r="P56" s="191" t="str">
        <x:f>IF($A56="","",$L56-SUM($M56:$O56))</x:f>
      </x:c>
      <x:c r="Q56" s="183"/>
      <x:c r="R56" s="183"/>
      <x:c r="S56" s="190" t="str">
        <x:f>IF($A56="","",IF($Q56="Aprobado","LIMPIO",IF($Q56="Retenido","RETENIDO",IF($Q56="Borrador","REQUIERE APROBACIÓN",IF($R56="No programado","PAGO NO PREPARADO","LIMPIO")))))</x:f>
      </x:c>
      <x:c r="T56" s="190" t="str">
        <x:f>IF($A56="","",IFERROR(INDEX('EMPLEADOS'!$O$14:$O$52,MATCH($A56,'EMPLEADOS'!$A$14:$A$52,0)),""))</x:f>
      </x:c>
    </x:row>
    <x:row r="57">
      <x:c r="A57" s="183"/>
      <x:c r="B57" s="190" t="str">
        <x:f>IF($A57="","",IFERROR(INDEX('EMPLEADOS'!$B$14:$B$52,MATCH($A57,'EMPLEADOS'!$A$14:$A$52,0)),""))</x:f>
      </x:c>
      <x:c r="C57" s="190" t="str">
        <x:f>IF($A57="","",IFERROR(INDEX('EMPLEADOS'!$C$14:$C$52,MATCH($A57,'EMPLEADOS'!$A$14:$A$52,0)),""))</x:f>
      </x:c>
      <x:c r="D57" s="190" t="str">
        <x:f>IF($A57="","",IFERROR(INDEX('EMPLEADOS'!$E$14:$E$52,MATCH($A57,'EMPLEADOS'!$A$14:$A$52,0)),""))</x:f>
      </x:c>
      <x:c r="E57" s="189"/>
      <x:c r="F57" s="189"/>
      <x:c r="G57" s="191" t="str">
        <x:f>IF($A57="","",IF($D57="Mensual",IFERROR(INDEX('EMPLEADOS'!$F$14:$F$52,MATCH($A57,'EMPLEADOS'!$A$14:$A$52,0)),0),$E57*IFERROR(INDEX('EMPLEADOS'!$G$14:$G$52,MATCH($A57,'EMPLEADOS'!$A$14:$A$52,0)),0)))</x:f>
      </x:c>
      <x:c r="H57" s="191" t="str">
        <x:f>IF($A57="","",$F57*IF($D57="Mensual",IFERROR(INDEX('EMPLEADOS'!$F$14:$F$52,MATCH($A57,'EMPLEADOS'!$A$14:$A$52,0))/INDEX('EMPLEADOS'!$H$14:$H$52,MATCH($A57,'EMPLEADOS'!$A$14:$A$52,0)),0),IFERROR(INDEX('EMPLEADOS'!$G$14:$G$52,MATCH($A57,'EMPLEADOS'!$A$14:$A$52,0)),0))*1.5)</x:f>
      </x:c>
      <x:c r="I57" s="191" t="str">
        <x:f>IF($A57="","",IFERROR(INDEX('EMPLEADOS'!$K$14:$K$52,MATCH($A57,'EMPLEADOS'!$A$14:$A$52,0)),0))</x:f>
      </x:c>
      <x:c r="J57" s="191" t="str">
        <x:f>IF($A57="","",SUMIFS('AJUSTES'!$E$14:$E$60,'AJUSTES'!$B$14:$B$60,$A57,'AJUSTES'!$G$14:$G$60,"Aprobado",'AJUSTES'!$C$14:$C$60,"Bono")+SUMIFS('AJUSTES'!$E$14:$E$60,'AJUSTES'!$B$14:$B$60,$A57,'AJUSTES'!$G$14:$G$60,"Aprobado",'AJUSTES'!$C$14:$C$60,"Comisión")+SUMIFS('AJUSTES'!$E$14:$E$60,'AJUSTES'!$B$14:$B$60,$A57,'AJUSTES'!$G$14:$G$60,"Aprobado",'AJUSTES'!$C$14:$C$60,"Complemento")+SUMIFS('AJUSTES'!$E$14:$E$60,'AJUSTES'!$B$14:$B$60,$A57,'AJUSTES'!$G$14:$G$60,"Aprobado",'AJUSTES'!$C$14:$C$60,"Otro ingreso"))</x:f>
      </x:c>
      <x:c r="K57" s="191" t="str">
        <x:f>IF($A57="","",SUMIFS('AJUSTES'!$E$14:$E$60,'AJUSTES'!$B$14:$B$60,$A57,'AJUSTES'!$G$14:$G$60,"Aprobado",'AJUSTES'!$C$14:$C$60,"Reembolso"))</x:f>
      </x:c>
      <x:c r="L57" s="191" t="str">
        <x:f>IF($A57="","",SUM($G57:$K57))</x:f>
      </x:c>
      <x:c r="M57" s="191" t="str">
        <x:f>IF($A57="","",IFERROR(INDEX('EMPLEADOS'!$L$14:$L$52,MATCH($A57,'EMPLEADOS'!$A$14:$A$52,0)),0))</x:f>
      </x:c>
      <x:c r="N57" s="191" t="str">
        <x:f>IF($A57="","",SUMIFS('AJUSTES'!$E$14:$E$60,'AJUSTES'!$B$14:$B$60,$A57,'AJUSTES'!$G$14:$G$60,"Aprobado",'AJUSTES'!$C$14:$C$60,"Deducción antes de impuestos")+SUMIFS('AJUSTES'!$E$14:$E$60,'AJUSTES'!$B$14:$B$60,$A57,'AJUSTES'!$G$14:$G$60,"Aprobado",'AJUSTES'!$C$14:$C$60,"Otra deducción"))</x:f>
      </x:c>
      <x:c r="O57" s="191" t="str">
        <x:f>IF($A57="","",SUMIFS('AJUSTES'!$E$14:$E$60,'AJUSTES'!$B$14:$B$60,$A57,'AJUSTES'!$G$14:$G$60,"Aprobado",'AJUSTES'!$C$14:$C$60,"Fiscal / legal"))</x:f>
      </x:c>
      <x:c r="P57" s="191" t="str">
        <x:f>IF($A57="","",$L57-SUM($M57:$O57))</x:f>
      </x:c>
      <x:c r="Q57" s="183"/>
      <x:c r="R57" s="183"/>
      <x:c r="S57" s="190" t="str">
        <x:f>IF($A57="","",IF($Q57="Aprobado","LIMPIO",IF($Q57="Retenido","RETENIDO",IF($Q57="Borrador","REQUIERE APROBACIÓN",IF($R57="No programado","PAGO NO PREPARADO","LIMPIO")))))</x:f>
      </x:c>
      <x:c r="T57" s="190" t="str">
        <x:f>IF($A57="","",IFERROR(INDEX('EMPLEADOS'!$O$14:$O$52,MATCH($A57,'EMPLEADOS'!$A$14:$A$52,0)),""))</x:f>
      </x:c>
    </x:row>
    <x:row r="58">
      <x:c r="A58" s="183"/>
      <x:c r="B58" s="190" t="str">
        <x:f>IF($A58="","",IFERROR(INDEX('EMPLEADOS'!$B$14:$B$52,MATCH($A58,'EMPLEADOS'!$A$14:$A$52,0)),""))</x:f>
      </x:c>
      <x:c r="C58" s="190" t="str">
        <x:f>IF($A58="","",IFERROR(INDEX('EMPLEADOS'!$C$14:$C$52,MATCH($A58,'EMPLEADOS'!$A$14:$A$52,0)),""))</x:f>
      </x:c>
      <x:c r="D58" s="190" t="str">
        <x:f>IF($A58="","",IFERROR(INDEX('EMPLEADOS'!$E$14:$E$52,MATCH($A58,'EMPLEADOS'!$A$14:$A$52,0)),""))</x:f>
      </x:c>
      <x:c r="E58" s="189"/>
      <x:c r="F58" s="189"/>
      <x:c r="G58" s="191" t="str">
        <x:f>IF($A58="","",IF($D58="Mensual",IFERROR(INDEX('EMPLEADOS'!$F$14:$F$52,MATCH($A58,'EMPLEADOS'!$A$14:$A$52,0)),0),$E58*IFERROR(INDEX('EMPLEADOS'!$G$14:$G$52,MATCH($A58,'EMPLEADOS'!$A$14:$A$52,0)),0)))</x:f>
      </x:c>
      <x:c r="H58" s="191" t="str">
        <x:f>IF($A58="","",$F58*IF($D58="Mensual",IFERROR(INDEX('EMPLEADOS'!$F$14:$F$52,MATCH($A58,'EMPLEADOS'!$A$14:$A$52,0))/INDEX('EMPLEADOS'!$H$14:$H$52,MATCH($A58,'EMPLEADOS'!$A$14:$A$52,0)),0),IFERROR(INDEX('EMPLEADOS'!$G$14:$G$52,MATCH($A58,'EMPLEADOS'!$A$14:$A$52,0)),0))*1.5)</x:f>
      </x:c>
      <x:c r="I58" s="191" t="str">
        <x:f>IF($A58="","",IFERROR(INDEX('EMPLEADOS'!$K$14:$K$52,MATCH($A58,'EMPLEADOS'!$A$14:$A$52,0)),0))</x:f>
      </x:c>
      <x:c r="J58" s="191" t="str">
        <x:f>IF($A58="","",SUMIFS('AJUSTES'!$E$14:$E$60,'AJUSTES'!$B$14:$B$60,$A58,'AJUSTES'!$G$14:$G$60,"Aprobado",'AJUSTES'!$C$14:$C$60,"Bono")+SUMIFS('AJUSTES'!$E$14:$E$60,'AJUSTES'!$B$14:$B$60,$A58,'AJUSTES'!$G$14:$G$60,"Aprobado",'AJUSTES'!$C$14:$C$60,"Comisión")+SUMIFS('AJUSTES'!$E$14:$E$60,'AJUSTES'!$B$14:$B$60,$A58,'AJUSTES'!$G$14:$G$60,"Aprobado",'AJUSTES'!$C$14:$C$60,"Complemento")+SUMIFS('AJUSTES'!$E$14:$E$60,'AJUSTES'!$B$14:$B$60,$A58,'AJUSTES'!$G$14:$G$60,"Aprobado",'AJUSTES'!$C$14:$C$60,"Otro ingreso"))</x:f>
      </x:c>
      <x:c r="K58" s="191" t="str">
        <x:f>IF($A58="","",SUMIFS('AJUSTES'!$E$14:$E$60,'AJUSTES'!$B$14:$B$60,$A58,'AJUSTES'!$G$14:$G$60,"Aprobado",'AJUSTES'!$C$14:$C$60,"Reembolso"))</x:f>
      </x:c>
      <x:c r="L58" s="191" t="str">
        <x:f>IF($A58="","",SUM($G58:$K58))</x:f>
      </x:c>
      <x:c r="M58" s="191" t="str">
        <x:f>IF($A58="","",IFERROR(INDEX('EMPLEADOS'!$L$14:$L$52,MATCH($A58,'EMPLEADOS'!$A$14:$A$52,0)),0))</x:f>
      </x:c>
      <x:c r="N58" s="191" t="str">
        <x:f>IF($A58="","",SUMIFS('AJUSTES'!$E$14:$E$60,'AJUSTES'!$B$14:$B$60,$A58,'AJUSTES'!$G$14:$G$60,"Aprobado",'AJUSTES'!$C$14:$C$60,"Deducción antes de impuestos")+SUMIFS('AJUSTES'!$E$14:$E$60,'AJUSTES'!$B$14:$B$60,$A58,'AJUSTES'!$G$14:$G$60,"Aprobado",'AJUSTES'!$C$14:$C$60,"Otra deducción"))</x:f>
      </x:c>
      <x:c r="O58" s="191" t="str">
        <x:f>IF($A58="","",SUMIFS('AJUSTES'!$E$14:$E$60,'AJUSTES'!$B$14:$B$60,$A58,'AJUSTES'!$G$14:$G$60,"Aprobado",'AJUSTES'!$C$14:$C$60,"Fiscal / legal"))</x:f>
      </x:c>
      <x:c r="P58" s="191" t="str">
        <x:f>IF($A58="","",$L58-SUM($M58:$O58))</x:f>
      </x:c>
      <x:c r="Q58" s="183"/>
      <x:c r="R58" s="183"/>
      <x:c r="S58" s="190" t="str">
        <x:f>IF($A58="","",IF($Q58="Aprobado","LIMPIO",IF($Q58="Retenido","RETENIDO",IF($Q58="Borrador","REQUIERE APROBACIÓN",IF($R58="No programado","PAGO NO PREPARADO","LIMPIO")))))</x:f>
      </x:c>
      <x:c r="T58" s="190" t="str">
        <x:f>IF($A58="","",IFERROR(INDEX('EMPLEADOS'!$O$14:$O$52,MATCH($A58,'EMPLEADOS'!$A$14:$A$52,0)),""))</x:f>
      </x:c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Q12:T12"/>
    <x:mergeCell ref="Q13:T15"/>
    <x:mergeCell ref="A17:T17"/>
  </x:mergeCells>
  <x:conditionalFormatting sqref="S19:S58">
    <x:cfRule type="containsText" dxfId="1" priority="1" operator="containsText" text="CLEAR"/>
    <x:cfRule type="notContainsText" dxfId="2" priority="2" text="CLEAR"/>
  </x:conditionalFormatting>
  <x:dataValidations count="3">
    <x:dataValidation type="list" sqref="A19:A58">
      <x:formula1>'EMPLOYEES'!$A$14:$A$52</x:formula1>
    </x:dataValidation>
    <x:dataValidation type="list" sqref="Q19:Q58">
      <x:formula1>"Draft,Ready,Approved,Hold"</x:formula1>
    </x:dataValidation>
    <x:dataValidation type="list" sqref="R19:R58">
      <x:formula1>"Not scheduled,Scheduled,Paid"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2" t="str">
        <x:v>⌂  Inicio</x:v>
      </x:c>
      <x:c r="B2" s="12" t="str">
        <x:v>⌂  Inicio</x:v>
      </x:c>
      <x:c r="C2" s="12" t="str">
        <x:v>⚙  Configuración</x:v>
      </x:c>
      <x:c r="D2" s="12" t="str">
        <x:v>⚙  Configuración</x:v>
      </x:c>
      <x:c r="E2" s="12" t="str">
        <x:v>●  Empleados</x:v>
      </x:c>
      <x:c r="F2" s="12" t="str">
        <x:v>●  Empleados</x:v>
      </x:c>
      <x:c r="G2" s="12" t="str">
        <x:v>●  Empleados</x:v>
      </x:c>
      <x:c r="H2" s="12" t="str">
        <x:v>▤  Nómina</x:v>
      </x:c>
      <x:c r="I2" s="12" t="str">
        <x:v>▤  Nómina</x:v>
      </x:c>
      <x:c r="J2" s="12" t="str">
        <x:v>▤  Nómina</x:v>
      </x:c>
      <x:c r="K2" s="14" t="str">
        <x:v>＋  Ajustes</x:v>
      </x:c>
      <x:c r="L2" s="14" t="str">
        <x:v>＋  Ajustes</x:v>
      </x:c>
      <x:c r="M2" s="12" t="str">
        <x:v>▣  Recibo de pago</x:v>
      </x:c>
      <x:c r="N2" s="12" t="str">
        <x:v>▣  Recibo de pago</x:v>
      </x:c>
      <x:c r="O2" s="12" t="str">
        <x:v>▣  Recibo de pago</x:v>
      </x:c>
      <x:c r="P2" s="12" t="str">
        <x:v>▲  Excepciones</x:v>
      </x:c>
      <x:c r="Q2" s="12" t="str">
        <x:v>▲  Excepciones</x:v>
      </x:c>
      <x:c r="R2" s="12" t="str">
        <x:v>▥  Panel</x:v>
      </x:c>
      <x:c r="S2" s="12" t="str">
        <x:v>▥  Panel</x:v>
      </x:c>
      <x:c r="T2" s="12" t="str">
        <x:v>▥  Panel</x:v>
      </x:c>
    </x:row>
    <x:row r="3" ht="29" customHeight="1">
      <x:c r="A3" s="12" t="str">
        <x:v>⌂  Inicio</x:v>
      </x:c>
      <x:c r="B3" s="12" t="str">
        <x:v>⌂  Inicio</x:v>
      </x:c>
      <x:c r="C3" s="12" t="str">
        <x:v>⚙  Configuración</x:v>
      </x:c>
      <x:c r="D3" s="12" t="str">
        <x:v>⚙  Configuración</x:v>
      </x:c>
      <x:c r="E3" s="12" t="str">
        <x:v>●  Empleados</x:v>
      </x:c>
      <x:c r="F3" s="12" t="str">
        <x:v>●  Empleados</x:v>
      </x:c>
      <x:c r="G3" s="12" t="str">
        <x:v>●  Empleados</x:v>
      </x:c>
      <x:c r="H3" s="12" t="str">
        <x:v>▤  Nómina</x:v>
      </x:c>
      <x:c r="I3" s="12" t="str">
        <x:v>▤  Nómina</x:v>
      </x:c>
      <x:c r="J3" s="12" t="str">
        <x:v>▤  Nómina</x:v>
      </x:c>
      <x:c r="K3" s="15" t="str">
        <x:v>＋  Ajustes</x:v>
      </x:c>
      <x:c r="L3" s="15" t="str">
        <x:v>＋  Ajustes</x:v>
      </x:c>
      <x:c r="M3" s="12" t="str">
        <x:v>▣  Recibo de pago</x:v>
      </x:c>
      <x:c r="N3" s="12" t="str">
        <x:v>▣  Recibo de pago</x:v>
      </x:c>
      <x:c r="O3" s="12" t="str">
        <x:v>▣  Recibo de pago</x:v>
      </x:c>
      <x:c r="P3" s="12" t="str">
        <x:v>▲  Excepciones</x:v>
      </x:c>
      <x:c r="Q3" s="12" t="str">
        <x:v>▲  Excepciones</x:v>
      </x:c>
      <x:c r="R3" s="12" t="str">
        <x:v>▥  Panel</x:v>
      </x:c>
      <x:c r="S3" s="12" t="str">
        <x:v>▥  Panel</x:v>
      </x:c>
      <x:c r="T3" s="12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ENTRADAS VARIABLES DE NÓMINA</x:v>
      </x:c>
      <x:c r="B5" s="19" t="str">
        <x:v>ENTRADAS VARIABLES DE NÓMINA</x:v>
      </x:c>
      <x:c r="C5" s="19" t="str">
        <x:v>ENTRADAS VARIABLES DE NÓMINA</x:v>
      </x:c>
      <x:c r="D5" s="19" t="str">
        <x:v>ENTRADAS VARIABLES DE NÓMINA</x:v>
      </x:c>
      <x:c r="E5" s="19" t="str">
        <x:v>ENTRADAS VARIABLES DE NÓMINA</x:v>
      </x:c>
      <x:c r="F5" s="19" t="str">
        <x:v>ENTRADAS VARIABLES DE NÓMINA</x:v>
      </x:c>
      <x:c r="G5" s="19" t="str">
        <x:v>ENTRADAS VARIABLES DE NÓMINA</x:v>
      </x:c>
      <x:c r="H5" s="19" t="str">
        <x:v>ENTRADAS VARIABLES DE NÓMINA</x:v>
      </x:c>
      <x:c r="I5" s="19" t="str">
        <x:v>ENTRADAS VARIABLES DE NÓMINA</x:v>
      </x:c>
      <x:c r="J5" s="19" t="str">
        <x:v>ENTRADAS VARIABLES DE NÓMINA</x:v>
      </x:c>
      <x:c r="K5" s="19" t="str">
        <x:v>ENTRADAS VARIABLES DE NÓMINA</x:v>
      </x:c>
      <x:c r="L5" s="19" t="str">
        <x:v>ENTRADAS VARIABLES DE NÓMINA</x:v>
      </x:c>
      <x:c r="M5" s="19" t="str">
        <x:v>ENTRADAS VARIABLES DE NÓMINA</x:v>
      </x:c>
      <x:c r="N5" s="19" t="str">
        <x:v>ENTRADAS VARIABLES DE NÓMINA</x:v>
      </x:c>
      <x:c r="O5" s="19" t="str">
        <x:v>ENTRADAS VARIABLES DE NÓMINA</x:v>
      </x:c>
      <x:c r="P5" s="19" t="str">
        <x:v>ENTRADAS VARIABLES DE NÓMINA</x:v>
      </x:c>
      <x:c r="Q5" s="28" t="str">
        <x:v>AÑADIR Y REVISAR</x:v>
      </x:c>
      <x:c r="R5" s="29" t="str">
        <x:v>AÑADIR Y REVISAR</x:v>
      </x:c>
      <x:c r="S5" s="29" t="str">
        <x:v>AÑADIR Y REVISAR</x:v>
      </x:c>
      <x:c r="T5" s="29" t="str">
        <x:v>AÑADIR Y REVISAR</x:v>
      </x:c>
    </x:row>
    <x:row r="6" ht="28" customHeight="1">
      <x:c r="A6" s="181" t="str">
        <x:v>Ingresos, deducciones y reembolsos</x:v>
      </x:c>
      <x:c r="B6" s="22" t="str">
        <x:v>Ingresos, deducciones y reembolsos</x:v>
      </x:c>
      <x:c r="C6" s="22" t="str">
        <x:v>Ingresos, deducciones y reembolsos</x:v>
      </x:c>
      <x:c r="D6" s="22" t="str">
        <x:v>Ingresos, deducciones y reembolsos</x:v>
      </x:c>
      <x:c r="E6" s="22" t="str">
        <x:v>Ingresos, deducciones y reembolsos</x:v>
      </x:c>
      <x:c r="F6" s="22" t="str">
        <x:v>Ingresos, deducciones y reembolsos</x:v>
      </x:c>
      <x:c r="G6" s="22" t="str">
        <x:v>Ingresos, deducciones y reembolsos</x:v>
      </x:c>
      <x:c r="H6" s="22" t="str">
        <x:v>Ingresos, deducciones y reembolsos</x:v>
      </x:c>
      <x:c r="I6" s="22" t="str">
        <x:v>Ingresos, deducciones y reembolsos</x:v>
      </x:c>
      <x:c r="J6" s="22" t="str">
        <x:v>Ingresos, deducciones y reembolsos</x:v>
      </x:c>
      <x:c r="K6" s="22" t="str">
        <x:v>Ingresos, deducciones y reembolsos</x:v>
      </x:c>
      <x:c r="L6" s="22" t="str">
        <x:v>Ingresos, deducciones y reembolsos</x:v>
      </x:c>
      <x:c r="M6" s="22" t="str">
        <x:v>Ingresos, deducciones y reembolsos</x:v>
      </x:c>
      <x:c r="N6" s="22" t="str">
        <x:v>Ingresos, deducciones y reembolsos</x:v>
      </x:c>
      <x:c r="O6" s="22" t="str">
        <x:v>Ingresos, deducciones y reembolsos</x:v>
      </x:c>
      <x:c r="P6" s="22" t="str">
        <x:v>Ingresos, deducciones y reembolsos</x:v>
      </x:c>
      <x:c r="Q6" s="28" t="str">
        <x:v>AÑADIR Y REVISAR</x:v>
      </x:c>
      <x:c r="R6" s="29" t="str">
        <x:v>AÑADIR Y REVISAR</x:v>
      </x:c>
      <x:c r="S6" s="29" t="str">
        <x:v>AÑADIR Y REVISAR</x:v>
      </x:c>
      <x:c r="T6" s="29" t="str">
        <x:v>AÑADIR Y REVISAR</x:v>
      </x:c>
    </x:row>
    <x:row r="7" ht="28" customHeight="1">
      <x:c r="A7" s="181" t="str">
        <x:v>Ingresos, deducciones y reembolsos</x:v>
      </x:c>
      <x:c r="B7" s="22" t="str">
        <x:v>Ingresos, deducciones y reembolsos</x:v>
      </x:c>
      <x:c r="C7" s="22" t="str">
        <x:v>Ingresos, deducciones y reembolsos</x:v>
      </x:c>
      <x:c r="D7" s="22" t="str">
        <x:v>Ingresos, deducciones y reembolsos</x:v>
      </x:c>
      <x:c r="E7" s="22" t="str">
        <x:v>Ingresos, deducciones y reembolsos</x:v>
      </x:c>
      <x:c r="F7" s="22" t="str">
        <x:v>Ingresos, deducciones y reembolsos</x:v>
      </x:c>
      <x:c r="G7" s="22" t="str">
        <x:v>Ingresos, deducciones y reembolsos</x:v>
      </x:c>
      <x:c r="H7" s="22" t="str">
        <x:v>Ingresos, deducciones y reembolsos</x:v>
      </x:c>
      <x:c r="I7" s="22" t="str">
        <x:v>Ingresos, deducciones y reembolsos</x:v>
      </x:c>
      <x:c r="J7" s="22" t="str">
        <x:v>Ingresos, deducciones y reembolsos</x:v>
      </x:c>
      <x:c r="K7" s="22" t="str">
        <x:v>Ingresos, deducciones y reembolsos</x:v>
      </x:c>
      <x:c r="L7" s="22" t="str">
        <x:v>Ingresos, deducciones y reembolsos</x:v>
      </x:c>
      <x:c r="M7" s="22" t="str">
        <x:v>Ingresos, deducciones y reembolsos</x:v>
      </x:c>
      <x:c r="N7" s="22" t="str">
        <x:v>Ingresos, deducciones y reembolsos</x:v>
      </x:c>
      <x:c r="O7" s="22" t="str">
        <x:v>Ingresos, deducciones y reembolsos</x:v>
      </x:c>
      <x:c r="P7" s="22" t="str">
        <x:v>Ingresos, deducciones y reembolsos</x:v>
      </x:c>
      <x:c r="Q7" s="28" t="str">
        <x:v>AÑADIR Y REVISAR</x:v>
      </x:c>
      <x:c r="R7" s="29" t="str">
        <x:v>AÑADIR Y REVISAR</x:v>
      </x:c>
      <x:c r="S7" s="29" t="str">
        <x:v>AÑADIR Y REVISAR</x:v>
      </x:c>
      <x:c r="T7" s="29" t="str">
        <x:v>AÑADIR Y REVISAR</x:v>
      </x:c>
    </x:row>
    <x:row r="8" ht="28" customHeight="1">
      <x:c r="A8" s="181" t="str">
        <x:v>Ingresos, deducciones y reembolsos</x:v>
      </x:c>
      <x:c r="B8" s="22" t="str">
        <x:v>Ingresos, deducciones y reembolsos</x:v>
      </x:c>
      <x:c r="C8" s="22" t="str">
        <x:v>Ingresos, deducciones y reembolsos</x:v>
      </x:c>
      <x:c r="D8" s="22" t="str">
        <x:v>Ingresos, deducciones y reembolsos</x:v>
      </x:c>
      <x:c r="E8" s="22" t="str">
        <x:v>Ingresos, deducciones y reembolsos</x:v>
      </x:c>
      <x:c r="F8" s="22" t="str">
        <x:v>Ingresos, deducciones y reembolsos</x:v>
      </x:c>
      <x:c r="G8" s="22" t="str">
        <x:v>Ingresos, deducciones y reembolsos</x:v>
      </x:c>
      <x:c r="H8" s="22" t="str">
        <x:v>Ingresos, deducciones y reembolsos</x:v>
      </x:c>
      <x:c r="I8" s="22" t="str">
        <x:v>Ingresos, deducciones y reembolsos</x:v>
      </x:c>
      <x:c r="J8" s="22" t="str">
        <x:v>Ingresos, deducciones y reembolsos</x:v>
      </x:c>
      <x:c r="K8" s="22" t="str">
        <x:v>Ingresos, deducciones y reembolsos</x:v>
      </x:c>
      <x:c r="L8" s="22" t="str">
        <x:v>Ingresos, deducciones y reembolsos</x:v>
      </x:c>
      <x:c r="M8" s="22" t="str">
        <x:v>Ingresos, deducciones y reembolsos</x:v>
      </x:c>
      <x:c r="N8" s="22" t="str">
        <x:v>Ingresos, deducciones y reembolsos</x:v>
      </x:c>
      <x:c r="O8" s="22" t="str">
        <x:v>Ingresos, deducciones y reembolsos</x:v>
      </x:c>
      <x:c r="P8" s="22" t="str">
        <x:v>Ingresos, deducciones y reembolsos</x:v>
      </x:c>
      <x:c r="Q8" s="28" t="str">
        <x:v>AÑADIR Y REVISAR</x:v>
      </x:c>
      <x:c r="R8" s="29" t="str">
        <x:v>AÑADIR Y REVISAR</x:v>
      </x:c>
      <x:c r="S8" s="29" t="str">
        <x:v>AÑADIR Y REVISAR</x:v>
      </x:c>
      <x:c r="T8" s="29" t="str">
        <x:v>AÑADIR Y REVISAR</x:v>
      </x:c>
    </x:row>
    <x:row r="9" ht="22" customHeight="1">
      <x:c r="A9" s="33" t="str">
        <x:v>Registre una sola vez los elementos variables de nómina, con tipo, tratamiento fiscal, estado y notas de auditoría claros.</x:v>
      </x:c>
      <x:c r="B9" s="33" t="str">
        <x:v>Registre una sola vez los elementos variables de nómina, con tipo, tratamiento fiscal, estado y notas de auditoría claros.</x:v>
      </x:c>
      <x:c r="C9" s="33" t="str">
        <x:v>Registre una sola vez los elementos variables de nómina, con tipo, tratamiento fiscal, estado y notas de auditoría claros.</x:v>
      </x:c>
      <x:c r="D9" s="33" t="str">
        <x:v>Registre una sola vez los elementos variables de nómina, con tipo, tratamiento fiscal, estado y notas de auditoría claros.</x:v>
      </x:c>
      <x:c r="E9" s="33" t="str">
        <x:v>Registre una sola vez los elementos variables de nómina, con tipo, tratamiento fiscal, estado y notas de auditoría claros.</x:v>
      </x:c>
      <x:c r="F9" s="33" t="str">
        <x:v>Registre una sola vez los elementos variables de nómina, con tipo, tratamiento fiscal, estado y notas de auditoría claros.</x:v>
      </x:c>
      <x:c r="G9" s="33" t="str">
        <x:v>Registre una sola vez los elementos variables de nómina, con tipo, tratamiento fiscal, estado y notas de auditoría claros.</x:v>
      </x:c>
      <x:c r="H9" s="33" t="str">
        <x:v>Registre una sola vez los elementos variables de nómina, con tipo, tratamiento fiscal, estado y notas de auditoría claros.</x:v>
      </x:c>
      <x:c r="I9" s="33" t="str">
        <x:v>Registre una sola vez los elementos variables de nómina, con tipo, tratamiento fiscal, estado y notas de auditoría claros.</x:v>
      </x:c>
      <x:c r="J9" s="33" t="str">
        <x:v>Registre una sola vez los elementos variables de nómina, con tipo, tratamiento fiscal, estado y notas de auditoría claros.</x:v>
      </x:c>
      <x:c r="K9" s="33" t="str">
        <x:v>Registre una sola vez los elementos variables de nómina, con tipo, tratamiento fiscal, estado y notas de auditoría claros.</x:v>
      </x:c>
      <x:c r="L9" s="33" t="str">
        <x:v>Registre una sola vez los elementos variables de nómina, con tipo, tratamiento fiscal, estado y notas de auditoría claros.</x:v>
      </x:c>
      <x:c r="M9" s="33" t="str">
        <x:v>Registre una sola vez los elementos variables de nómina, con tipo, tratamiento fiscal, estado y notas de auditoría claros.</x:v>
      </x:c>
      <x:c r="N9" s="33" t="str">
        <x:v>Registre una sola vez los elementos variables de nómina, con tipo, tratamiento fiscal, estado y notas de auditoría claros.</x:v>
      </x:c>
      <x:c r="O9" s="33" t="str">
        <x:v>Registre una sola vez los elementos variables de nómina, con tipo, tratamiento fiscal, estado y notas de auditoría claros.</x:v>
      </x:c>
      <x:c r="P9" s="33" t="str">
        <x:v>Registre una sola vez los elementos variables de nómina, con tipo, tratamiento fiscal, estado y notas de auditoría claros.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Registre una sola vez los elementos variables de nómina, con tipo, tratamiento fiscal, estado y notas de auditoría claros.</x:v>
      </x:c>
      <x:c r="B10" s="33" t="str">
        <x:v>Registre una sola vez los elementos variables de nómina, con tipo, tratamiento fiscal, estado y notas de auditoría claros.</x:v>
      </x:c>
      <x:c r="C10" s="33" t="str">
        <x:v>Registre una sola vez los elementos variables de nómina, con tipo, tratamiento fiscal, estado y notas de auditoría claros.</x:v>
      </x:c>
      <x:c r="D10" s="33" t="str">
        <x:v>Registre una sola vez los elementos variables de nómina, con tipo, tratamiento fiscal, estado y notas de auditoría claros.</x:v>
      </x:c>
      <x:c r="E10" s="33" t="str">
        <x:v>Registre una sola vez los elementos variables de nómina, con tipo, tratamiento fiscal, estado y notas de auditoría claros.</x:v>
      </x:c>
      <x:c r="F10" s="33" t="str">
        <x:v>Registre una sola vez los elementos variables de nómina, con tipo, tratamiento fiscal, estado y notas de auditoría claros.</x:v>
      </x:c>
      <x:c r="G10" s="33" t="str">
        <x:v>Registre una sola vez los elementos variables de nómina, con tipo, tratamiento fiscal, estado y notas de auditoría claros.</x:v>
      </x:c>
      <x:c r="H10" s="33" t="str">
        <x:v>Registre una sola vez los elementos variables de nómina, con tipo, tratamiento fiscal, estado y notas de auditoría claros.</x:v>
      </x:c>
      <x:c r="I10" s="33" t="str">
        <x:v>Registre una sola vez los elementos variables de nómina, con tipo, tratamiento fiscal, estado y notas de auditoría claros.</x:v>
      </x:c>
      <x:c r="J10" s="33" t="str">
        <x:v>Registre una sola vez los elementos variables de nómina, con tipo, tratamiento fiscal, estado y notas de auditoría claros.</x:v>
      </x:c>
      <x:c r="K10" s="33" t="str">
        <x:v>Registre una sola vez los elementos variables de nómina, con tipo, tratamiento fiscal, estado y notas de auditoría claros.</x:v>
      </x:c>
      <x:c r="L10" s="33" t="str">
        <x:v>Registre una sola vez los elementos variables de nómina, con tipo, tratamiento fiscal, estado y notas de auditoría claros.</x:v>
      </x:c>
      <x:c r="M10" s="33" t="str">
        <x:v>Registre una sola vez los elementos variables de nómina, con tipo, tratamiento fiscal, estado y notas de auditoría claros.</x:v>
      </x:c>
      <x:c r="N10" s="33" t="str">
        <x:v>Registre una sola vez los elementos variables de nómina, con tipo, tratamiento fiscal, estado y notas de auditoría claros.</x:v>
      </x:c>
      <x:c r="O10" s="33" t="str">
        <x:v>Registre una sola vez los elementos variables de nómina, con tipo, tratamiento fiscal, estado y notas de auditoría claros.</x:v>
      </x:c>
      <x:c r="P10" s="33" t="str">
        <x:v>Registre una sola vez los elementos variables de nómina, con tipo, tratamiento fiscal, estado y notas de auditoría claros.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 ht="24" customHeight="1">
      <x:c r="A12" s="39" t="str">
        <x:v>REGISTRO DE AJUSTES  •  INTRODUZCA IMPORTES POSITIVOS</x:v>
      </x:c>
      <x:c r="B12" s="39" t="str">
        <x:v>REGISTRO DE AJUSTES  •  INTRODUZCA IMPORTES POSITIVOS</x:v>
      </x:c>
      <x:c r="C12" s="39" t="str">
        <x:v>REGISTRO DE AJUSTES  •  INTRODUZCA IMPORTES POSITIVOS</x:v>
      </x:c>
      <x:c r="D12" s="39" t="str">
        <x:v>REGISTRO DE AJUSTES  •  INTRODUZCA IMPORTES POSITIVOS</x:v>
      </x:c>
      <x:c r="E12" s="39" t="str">
        <x:v>REGISTRO DE AJUSTES  •  INTRODUZCA IMPORTES POSITIVOS</x:v>
      </x:c>
      <x:c r="F12" s="39" t="str">
        <x:v>REGISTRO DE AJUSTES  •  INTRODUZCA IMPORTES POSITIVOS</x:v>
      </x:c>
      <x:c r="G12" s="39" t="str">
        <x:v>REGISTRO DE AJUSTES  •  INTRODUZCA IMPORTES POSITIVOS</x:v>
      </x:c>
      <x:c r="H12" s="39" t="str">
        <x:v>REGISTRO DE AJUSTES  •  INTRODUZCA IMPORTES POSITIVOS</x:v>
      </x:c>
      <x:c r="I12" s="39" t="str">
        <x:v>REGISTRO DE AJUSTES  •  INTRODUZCA IMPORTES POSITIVOS</x:v>
      </x:c>
      <x:c r="J12" s="39" t="str">
        <x:v>REGISTRO DE AJUSTES  •  INTRODUZCA IMPORTES POSITIVOS</x:v>
      </x:c>
      <x:c r="K12" s="39" t="str">
        <x:v>REGISTRO DE AJUSTES  •  INTRODUZCA IMPORTES POSITIVOS</x:v>
      </x:c>
      <x:c r="L12" s="39" t="str">
        <x:v>REGISTRO DE AJUSTES  •  INTRODUZCA IMPORTES POSITIVOS</x:v>
      </x:c>
      <x:c r="M12" s="39" t="str">
        <x:v>REGISTRO DE AJUSTES  •  INTRODUZCA IMPORTES POSITIVOS</x:v>
      </x:c>
      <x:c r="N12" s="39" t="str">
        <x:v>REGISTRO DE AJUSTES  •  INTRODUZCA IMPORTES POSITIVOS</x:v>
      </x:c>
      <x:c r="O12" s="39" t="str">
        <x:v>REGISTRO DE AJUSTES  •  INTRODUZCA IMPORTES POSITIVOS</x:v>
      </x:c>
      <x:c r="P12" s="39" t="str">
        <x:v>REGISTRO DE AJUSTES  •  INTRODUZCA IMPORTES POSITIVOS</x:v>
      </x:c>
      <x:c r="Q12" s="39" t="str">
        <x:v>REGISTRO DE AJUSTES  •  INTRODUZCA IMPORTES POSITIVOS</x:v>
      </x:c>
      <x:c r="R12" s="39" t="str">
        <x:v>REGISTRO DE AJUSTES  •  INTRODUZCA IMPORTES POSITIVOS</x:v>
      </x:c>
      <x:c r="S12" s="39" t="str">
        <x:v>REGISTRO DE AJUSTES  •  INTRODUZCA IMPORTES POSITIVOS</x:v>
      </x:c>
      <x:c r="T12" s="39" t="str">
        <x:v>REGISTRO DE AJUSTES  •  INTRODUZCA IMPORTES POSITIVOS</x:v>
      </x:c>
    </x:row>
    <x:row r="13">
      <x:c r="A13" s="66" t="str">
        <x:v>ID del ajuste</x:v>
      </x:c>
      <x:c r="B13" s="66" t="str">
        <x:v>ID del empleado</x:v>
      </x:c>
      <x:c r="C13" s="66" t="str">
        <x:v>Tipo</x:v>
      </x:c>
      <x:c r="D13" s="66" t="str">
        <x:v>Descripción</x:v>
      </x:c>
      <x:c r="E13" s="66" t="str">
        <x:v>Importe</x:v>
      </x:c>
      <x:c r="F13" s="66" t="str">
        <x:v>¿Sujeto a impuestos?</x:v>
      </x:c>
      <x:c r="G13" s="66" t="str">
        <x:v>Estado</x:v>
      </x:c>
      <x:c r="H13" s="66" t="str">
        <x:v>Fecha efectiva</x:v>
      </x:c>
      <x:c r="I13" s="66" t="str">
        <x:v>Aprobado por</x:v>
      </x:c>
      <x:c r="J13" s="66" t="str">
        <x:v>Notas</x:v>
      </x:c>
      <x:c r="K13" s="176"/>
      <x:c r="L13" s="176"/>
      <x:c r="M13" s="176"/>
      <x:c r="N13" s="176"/>
      <x:c r="O13" s="176"/>
      <x:c r="P13" s="176"/>
      <x:c r="Q13" s="176"/>
      <x:c r="R13" s="176"/>
      <x:c r="S13" s="176"/>
      <x:c r="T13" s="176"/>
    </x:row>
    <x:row r="14">
      <x:c r="A14" s="187" t="str">
        <x:v>ADJ-001</x:v>
      </x:c>
      <x:c r="B14" s="183" t="str">
        <x:v>EMP-001</x:v>
      </x:c>
      <x:c r="C14" s="183" t="str">
        <x:v>Bono</x:v>
      </x:c>
      <x:c r="D14" s="183" t="str">
        <x:v>Hito de servicio</x:v>
      </x:c>
      <x:c r="E14" s="189" t="n">
        <x:v>500</x:v>
      </x:c>
      <x:c r="F14" s="183" t="str">
        <x:v>Sí</x:v>
      </x:c>
      <x:c r="G14" s="183" t="str">
        <x:v>Aprobado</x:v>
      </x:c>
      <x:c r="H14" s="185" t="n">
        <x:v>46265</x:v>
      </x:c>
      <x:c r="I14" s="183" t="str">
        <x:v>Maya Chen</x:v>
      </x:c>
      <x:c r="J14" s="183" t="str">
        <x:v>Premio de reconocimiento aprobado.</x:v>
      </x:c>
      <x:c r="K14" s="176"/>
      <x:c r="L14" s="176"/>
      <x:c r="M14" s="176"/>
      <x:c r="N14" s="176"/>
      <x:c r="O14" s="176"/>
      <x:c r="P14" s="176"/>
      <x:c r="Q14" s="176"/>
      <x:c r="R14" s="176"/>
      <x:c r="S14" s="176"/>
      <x:c r="T14" s="176"/>
    </x:row>
    <x:row r="15">
      <x:c r="A15" s="187" t="str">
        <x:v>ADJ-002</x:v>
      </x:c>
      <x:c r="B15" s="183" t="str">
        <x:v>EMP-002</x:v>
      </x:c>
      <x:c r="C15" s="183" t="str">
        <x:v>Comisión</x:v>
      </x:c>
      <x:c r="D15" s="183" t="str">
        <x:v>Comisión de ventas de agosto</x:v>
      </x:c>
      <x:c r="E15" s="189" t="n">
        <x:v>850</x:v>
      </x:c>
      <x:c r="F15" s="183" t="str">
        <x:v>Sí</x:v>
      </x:c>
      <x:c r="G15" s="183" t="str">
        <x:v>Aprobado</x:v>
      </x:c>
      <x:c r="H15" s="185" t="n">
        <x:v>46265</x:v>
      </x:c>
      <x:c r="I15" s="183" t="str">
        <x:v>Omar Hassan</x:v>
      </x:c>
      <x:c r="J15" s="183" t="str">
        <x:v>Según el informe de ventas aprobado.</x:v>
      </x:c>
      <x:c r="K15" s="176"/>
      <x:c r="L15" s="176"/>
      <x:c r="M15" s="176"/>
      <x:c r="N15" s="176"/>
      <x:c r="O15" s="176"/>
      <x:c r="P15" s="176"/>
      <x:c r="Q15" s="176"/>
      <x:c r="R15" s="176"/>
      <x:c r="S15" s="176"/>
      <x:c r="T15" s="176"/>
    </x:row>
    <x:row r="16">
      <x:c r="A16" s="187" t="str">
        <x:v>ADJ-003</x:v>
      </x:c>
      <x:c r="B16" s="183" t="str">
        <x:v>EMP-003</x:v>
      </x:c>
      <x:c r="C16" s="183" t="str">
        <x:v>Reembolso</x:v>
      </x:c>
      <x:c r="D16" s="183" t="str">
        <x:v>Gasto de viaje de cliente</x:v>
      </x:c>
      <x:c r="E16" s="189" t="n">
        <x:v>180</x:v>
      </x:c>
      <x:c r="F16" s="183" t="str">
        <x:v>No</x:v>
      </x:c>
      <x:c r="G16" s="183" t="str">
        <x:v>Aprobado</x:v>
      </x:c>
      <x:c r="H16" s="185" t="n">
        <x:v>46262</x:v>
      </x:c>
      <x:c r="I16" s="183" t="str">
        <x:v>Lina Park</x:v>
      </x:c>
      <x:c r="J16" s="183" t="str">
        <x:v>Recibo verificado.</x:v>
      </x:c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87" t="str">
        <x:v>ADJ-004</x:v>
      </x:c>
      <x:c r="B17" s="183" t="str">
        <x:v>EMP-004</x:v>
      </x:c>
      <x:c r="C17" s="183" t="str">
        <x:v>Complemento</x:v>
      </x:c>
      <x:c r="D17" s="183" t="str">
        <x:v>Complemento de turno nocturno</x:v>
      </x:c>
      <x:c r="E17" s="189" t="n">
        <x:v>220</x:v>
      </x:c>
      <x:c r="F17" s="183" t="str">
        <x:v>Sí</x:v>
      </x:c>
      <x:c r="G17" s="183" t="str">
        <x:v>Aprobado</x:v>
      </x:c>
      <x:c r="H17" s="185" t="n">
        <x:v>46265</x:v>
      </x:c>
      <x:c r="I17" s="183" t="str">
        <x:v>Maya Chen</x:v>
      </x:c>
      <x:c r="J17" s="183" t="str">
        <x:v>Apoyo de turno aprobado.</x:v>
      </x:c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>
      <x:c r="A18" s="187" t="str">
        <x:v>ADJ-005</x:v>
      </x:c>
      <x:c r="B18" s="183" t="str">
        <x:v>EMP-005</x:v>
      </x:c>
      <x:c r="C18" s="183" t="str">
        <x:v>Bono</x:v>
      </x:c>
      <x:c r="D18" s="183" t="str">
        <x:v>Bono de seguridad de almacén</x:v>
      </x:c>
      <x:c r="E18" s="189" t="n">
        <x:v>175</x:v>
      </x:c>
      <x:c r="F18" s="183" t="str">
        <x:v>Sí</x:v>
      </x:c>
      <x:c r="G18" s="183" t="str">
        <x:v>Aprobado</x:v>
      </x:c>
      <x:c r="H18" s="185" t="n">
        <x:v>46265</x:v>
      </x:c>
      <x:c r="I18" s="183" t="str">
        <x:v>Noor Hassan</x:v>
      </x:c>
      <x:c r="J18" s="183" t="str">
        <x:v>Premio mensual de seguridad.</x:v>
      </x:c>
      <x:c r="K18" s="176"/>
      <x:c r="L18" s="176"/>
      <x:c r="M18" s="176"/>
      <x:c r="N18" s="176"/>
      <x:c r="O18" s="176"/>
      <x:c r="P18" s="176"/>
      <x:c r="Q18" s="176"/>
      <x:c r="R18" s="176"/>
      <x:c r="S18" s="176"/>
      <x:c r="T18" s="176"/>
    </x:row>
    <x:row r="19">
      <x:c r="A19" s="187" t="str">
        <x:v>ADJ-006</x:v>
      </x:c>
      <x:c r="B19" s="183" t="str">
        <x:v>EMP-006</x:v>
      </x:c>
      <x:c r="C19" s="183" t="str">
        <x:v>Deducción antes de impuestos</x:v>
      </x:c>
      <x:c r="D19" s="183" t="str">
        <x:v>Reintegro de equipo</x:v>
      </x:c>
      <x:c r="E19" s="189" t="n">
        <x:v>90</x:v>
      </x:c>
      <x:c r="F19" s="183" t="str">
        <x:v>No</x:v>
      </x:c>
      <x:c r="G19" s="183" t="str">
        <x:v>Aprobado</x:v>
      </x:c>
      <x:c r="H19" s="185" t="n">
        <x:v>46265</x:v>
      </x:c>
      <x:c r="I19" s="183" t="str">
        <x:v>Maya Chen</x:v>
      </x:c>
      <x:c r="J19" s="183" t="str">
        <x:v>Autorización del empleado archivada.</x:v>
      </x:c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87" t="str">
        <x:v>ADJ-007</x:v>
      </x:c>
      <x:c r="B20" s="183" t="str">
        <x:v>EMP-007</x:v>
      </x:c>
      <x:c r="C20" s="183" t="str">
        <x:v>Otro ingreso</x:v>
      </x:c>
      <x:c r="D20" s="183" t="str">
        <x:v>Horas de apoyo a eventos</x:v>
      </x:c>
      <x:c r="E20" s="189" t="n">
        <x:v>240</x:v>
      </x:c>
      <x:c r="F20" s="183" t="str">
        <x:v>Sí</x:v>
      </x:c>
      <x:c r="G20" s="183" t="str">
        <x:v>Aprobado</x:v>
      </x:c>
      <x:c r="H20" s="185" t="n">
        <x:v>46264</x:v>
      </x:c>
      <x:c r="I20" s="183" t="str">
        <x:v>Omar Hassan</x:v>
      </x:c>
      <x:c r="J20" s="183" t="str">
        <x:v>Asignación adicional aprobada.</x:v>
      </x:c>
      <x:c r="K20" s="176"/>
      <x:c r="L20" s="176"/>
      <x:c r="M20" s="176"/>
      <x:c r="N20" s="176"/>
      <x:c r="O20" s="176"/>
      <x:c r="P20" s="176"/>
      <x:c r="Q20" s="176"/>
      <x:c r="R20" s="176"/>
      <x:c r="S20" s="176"/>
      <x:c r="T20" s="176"/>
    </x:row>
    <x:row r="21">
      <x:c r="A21" s="187" t="str">
        <x:v>ADJ-008</x:v>
      </x:c>
      <x:c r="B21" s="183" t="str">
        <x:v>EMP-001</x:v>
      </x:c>
      <x:c r="C21" s="183" t="str">
        <x:v>Fiscal / legal</x:v>
      </x:c>
      <x:c r="D21" s="183" t="str">
        <x:v>Importe retenido</x:v>
      </x:c>
      <x:c r="E21" s="189" t="n">
        <x:v>620</x:v>
      </x:c>
      <x:c r="F21" s="183" t="str">
        <x:v>No</x:v>
      </x:c>
      <x:c r="G21" s="183" t="str">
        <x:v>Aprobado</x:v>
      </x:c>
      <x:c r="H21" s="185" t="n">
        <x:v>46265</x:v>
      </x:c>
      <x:c r="I21" s="183" t="str">
        <x:v>Maya Chen</x:v>
      </x:c>
      <x:c r="J21" s="183" t="str">
        <x:v>Introducido desde un cálculo de nómina aprobado.</x:v>
      </x:c>
      <x:c r="K21" s="176"/>
      <x:c r="L21" s="176"/>
      <x:c r="M21" s="176"/>
      <x:c r="N21" s="176"/>
      <x:c r="O21" s="176"/>
      <x:c r="P21" s="176"/>
      <x:c r="Q21" s="176"/>
      <x:c r="R21" s="176"/>
      <x:c r="S21" s="176"/>
      <x:c r="T21" s="176"/>
    </x:row>
    <x:row r="22">
      <x:c r="A22" s="187" t="str">
        <x:v>ADJ-009</x:v>
      </x:c>
      <x:c r="B22" s="183" t="str">
        <x:v>EMP-002</x:v>
      </x:c>
      <x:c r="C22" s="183" t="str">
        <x:v>Fiscal / legal</x:v>
      </x:c>
      <x:c r="D22" s="183" t="str">
        <x:v>Importe retenido</x:v>
      </x:c>
      <x:c r="E22" s="189" t="n">
        <x:v>585</x:v>
      </x:c>
      <x:c r="F22" s="183" t="str">
        <x:v>No</x:v>
      </x:c>
      <x:c r="G22" s="183" t="str">
        <x:v>Aprobado</x:v>
      </x:c>
      <x:c r="H22" s="185" t="n">
        <x:v>46265</x:v>
      </x:c>
      <x:c r="I22" s="183" t="str">
        <x:v>Omar Hassan</x:v>
      </x:c>
      <x:c r="J22" s="183" t="str">
        <x:v>Introducido desde un cálculo de nómina aprobado.</x:v>
      </x:c>
      <x:c r="K22" s="176"/>
      <x:c r="L22" s="176"/>
      <x:c r="M22" s="176"/>
      <x:c r="N22" s="176"/>
      <x:c r="O22" s="176"/>
      <x:c r="P22" s="176"/>
      <x:c r="Q22" s="176"/>
      <x:c r="R22" s="176"/>
      <x:c r="S22" s="176"/>
      <x:c r="T22" s="176"/>
    </x:row>
    <x:row r="23">
      <x:c r="A23" s="187" t="str">
        <x:v>ADJ-010</x:v>
      </x:c>
      <x:c r="B23" s="183" t="str">
        <x:v>EMP-003</x:v>
      </x:c>
      <x:c r="C23" s="183" t="str">
        <x:v>Fiscal / legal</x:v>
      </x:c>
      <x:c r="D23" s="183" t="str">
        <x:v>Importe retenido</x:v>
      </x:c>
      <x:c r="E23" s="189" t="n">
        <x:v>470</x:v>
      </x:c>
      <x:c r="F23" s="183" t="str">
        <x:v>No</x:v>
      </x:c>
      <x:c r="G23" s="183" t="str">
        <x:v>Aprobado</x:v>
      </x:c>
      <x:c r="H23" s="185" t="n">
        <x:v>46265</x:v>
      </x:c>
      <x:c r="I23" s="183" t="str">
        <x:v>Lina Park</x:v>
      </x:c>
      <x:c r="J23" s="183" t="str">
        <x:v>Introducido desde un cálculo de nómina aprobado.</x:v>
      </x:c>
      <x:c r="K23" s="176"/>
      <x:c r="L23" s="176"/>
      <x:c r="M23" s="176"/>
      <x:c r="N23" s="176"/>
      <x:c r="O23" s="176"/>
      <x:c r="P23" s="176"/>
      <x:c r="Q23" s="176"/>
      <x:c r="R23" s="176"/>
      <x:c r="S23" s="176"/>
      <x:c r="T23" s="176"/>
    </x:row>
    <x:row r="24">
      <x:c r="A24" s="187" t="str">
        <x:v>ADJ-011</x:v>
      </x:c>
      <x:c r="B24" s="183" t="str">
        <x:v>EMP-004</x:v>
      </x:c>
      <x:c r="C24" s="183" t="str">
        <x:v>Fiscal / legal</x:v>
      </x:c>
      <x:c r="D24" s="183" t="str">
        <x:v>Importe retenido</x:v>
      </x:c>
      <x:c r="E24" s="189" t="n">
        <x:v>610</x:v>
      </x:c>
      <x:c r="F24" s="183" t="str">
        <x:v>No</x:v>
      </x:c>
      <x:c r="G24" s="183" t="str">
        <x:v>Aprobado</x:v>
      </x:c>
      <x:c r="H24" s="185" t="n">
        <x:v>46265</x:v>
      </x:c>
      <x:c r="I24" s="183" t="str">
        <x:v>Maya Chen</x:v>
      </x:c>
      <x:c r="J24" s="183" t="str">
        <x:v>Introducido desde un cálculo de nómina aprobado.</x:v>
      </x:c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187" t="str">
        <x:v>ADJ-012</x:v>
      </x:c>
      <x:c r="B25" s="183" t="str">
        <x:v>EMP-005</x:v>
      </x:c>
      <x:c r="C25" s="183" t="str">
        <x:v>Fiscal / legal</x:v>
      </x:c>
      <x:c r="D25" s="183" t="str">
        <x:v>Importe retenido</x:v>
      </x:c>
      <x:c r="E25" s="189" t="n">
        <x:v>455</x:v>
      </x:c>
      <x:c r="F25" s="183" t="str">
        <x:v>No</x:v>
      </x:c>
      <x:c r="G25" s="183" t="str">
        <x:v>Aprobado</x:v>
      </x:c>
      <x:c r="H25" s="185" t="n">
        <x:v>46265</x:v>
      </x:c>
      <x:c r="I25" s="183" t="str">
        <x:v>Noor Hassan</x:v>
      </x:c>
      <x:c r="J25" s="183" t="str">
        <x:v>Introducido desde un cálculo de nómina aprobado.</x:v>
      </x:c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187" t="str">
        <x:v>ADJ-013</x:v>
      </x:c>
      <x:c r="B26" s="183" t="str">
        <x:v>EMP-006</x:v>
      </x:c>
      <x:c r="C26" s="183" t="str">
        <x:v>Fiscal / legal</x:v>
      </x:c>
      <x:c r="D26" s="183" t="str">
        <x:v>Importe retenido</x:v>
      </x:c>
      <x:c r="E26" s="189" t="n">
        <x:v>500</x:v>
      </x:c>
      <x:c r="F26" s="183" t="str">
        <x:v>No</x:v>
      </x:c>
      <x:c r="G26" s="183" t="str">
        <x:v>Aprobado</x:v>
      </x:c>
      <x:c r="H26" s="185" t="n">
        <x:v>46265</x:v>
      </x:c>
      <x:c r="I26" s="183" t="str">
        <x:v>Maya Chen</x:v>
      </x:c>
      <x:c r="J26" s="183" t="str">
        <x:v>Introducido desde un cálculo de nómina aprobado.</x:v>
      </x:c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87" t="str">
        <x:v>ADJ-014</x:v>
      </x:c>
      <x:c r="B27" s="183" t="str">
        <x:v>EMP-007</x:v>
      </x:c>
      <x:c r="C27" s="183" t="str">
        <x:v>Fiscal / legal</x:v>
      </x:c>
      <x:c r="D27" s="183" t="str">
        <x:v>Importe retenido</x:v>
      </x:c>
      <x:c r="E27" s="189" t="n">
        <x:v>245</x:v>
      </x:c>
      <x:c r="F27" s="183" t="str">
        <x:v>No</x:v>
      </x:c>
      <x:c r="G27" s="183" t="str">
        <x:v>Aprobado</x:v>
      </x:c>
      <x:c r="H27" s="185" t="n">
        <x:v>46265</x:v>
      </x:c>
      <x:c r="I27" s="183" t="str">
        <x:v>Omar Hassan</x:v>
      </x:c>
      <x:c r="J27" s="183" t="str">
        <x:v>Introducido desde un cálculo de nómina aprobado.</x:v>
      </x:c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87" t="str">
        <x:v>ADJ-015</x:v>
      </x:c>
      <x:c r="B28" s="183" t="str">
        <x:v>EMP-004</x:v>
      </x:c>
      <x:c r="C28" s="183" t="str">
        <x:v>Otra deducción</x:v>
      </x:c>
      <x:c r="D28" s="183" t="str">
        <x:v>Sustitución de uniforme</x:v>
      </x:c>
      <x:c r="E28" s="189" t="n">
        <x:v>65</x:v>
      </x:c>
      <x:c r="F28" s="183" t="str">
        <x:v>No</x:v>
      </x:c>
      <x:c r="G28" s="183" t="str">
        <x:v>Borrador</x:v>
      </x:c>
      <x:c r="H28" s="185" t="n">
        <x:v>46265</x:v>
      </x:c>
      <x:c r="I28" s="183" t="str"/>
      <x:c r="J28" s="183" t="str">
        <x:v>Necesita autorización antes de incluirse.</x:v>
      </x:c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87"/>
      <x:c r="B29" s="183"/>
      <x:c r="C29" s="183"/>
      <x:c r="D29" s="183"/>
      <x:c r="E29" s="189"/>
      <x:c r="F29" s="183"/>
      <x:c r="G29" s="183"/>
      <x:c r="H29" s="185"/>
      <x:c r="I29" s="183"/>
      <x:c r="J29" s="183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87"/>
      <x:c r="B30" s="183"/>
      <x:c r="C30" s="183"/>
      <x:c r="D30" s="183"/>
      <x:c r="E30" s="189"/>
      <x:c r="F30" s="183"/>
      <x:c r="G30" s="183"/>
      <x:c r="H30" s="185"/>
      <x:c r="I30" s="183"/>
      <x:c r="J30" s="183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87"/>
      <x:c r="B31" s="183"/>
      <x:c r="C31" s="183"/>
      <x:c r="D31" s="183"/>
      <x:c r="E31" s="189"/>
      <x:c r="F31" s="183"/>
      <x:c r="G31" s="183"/>
      <x:c r="H31" s="185"/>
      <x:c r="I31" s="183"/>
      <x:c r="J31" s="183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87"/>
      <x:c r="B32" s="183"/>
      <x:c r="C32" s="183"/>
      <x:c r="D32" s="183"/>
      <x:c r="E32" s="189"/>
      <x:c r="F32" s="183"/>
      <x:c r="G32" s="183"/>
      <x:c r="H32" s="185"/>
      <x:c r="I32" s="183"/>
      <x:c r="J32" s="183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87"/>
      <x:c r="B33" s="183"/>
      <x:c r="C33" s="183"/>
      <x:c r="D33" s="183"/>
      <x:c r="E33" s="189"/>
      <x:c r="F33" s="183"/>
      <x:c r="G33" s="183"/>
      <x:c r="H33" s="185"/>
      <x:c r="I33" s="183"/>
      <x:c r="J33" s="183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87"/>
      <x:c r="B34" s="183"/>
      <x:c r="C34" s="183"/>
      <x:c r="D34" s="183"/>
      <x:c r="E34" s="189"/>
      <x:c r="F34" s="183"/>
      <x:c r="G34" s="183"/>
      <x:c r="H34" s="185"/>
      <x:c r="I34" s="183"/>
      <x:c r="J34" s="183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87"/>
      <x:c r="B35" s="183"/>
      <x:c r="C35" s="183"/>
      <x:c r="D35" s="183"/>
      <x:c r="E35" s="189"/>
      <x:c r="F35" s="183"/>
      <x:c r="G35" s="183"/>
      <x:c r="H35" s="185"/>
      <x:c r="I35" s="183"/>
      <x:c r="J35" s="183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87"/>
      <x:c r="B36" s="183"/>
      <x:c r="C36" s="183"/>
      <x:c r="D36" s="183"/>
      <x:c r="E36" s="189"/>
      <x:c r="F36" s="183"/>
      <x:c r="G36" s="183"/>
      <x:c r="H36" s="185"/>
      <x:c r="I36" s="183"/>
      <x:c r="J36" s="183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87"/>
      <x:c r="B37" s="183"/>
      <x:c r="C37" s="183"/>
      <x:c r="D37" s="183"/>
      <x:c r="E37" s="189"/>
      <x:c r="F37" s="183"/>
      <x:c r="G37" s="183"/>
      <x:c r="H37" s="185"/>
      <x:c r="I37" s="183"/>
      <x:c r="J37" s="183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87"/>
      <x:c r="B38" s="183"/>
      <x:c r="C38" s="183"/>
      <x:c r="D38" s="183"/>
      <x:c r="E38" s="189"/>
      <x:c r="F38" s="183"/>
      <x:c r="G38" s="183"/>
      <x:c r="H38" s="185"/>
      <x:c r="I38" s="183"/>
      <x:c r="J38" s="183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87"/>
      <x:c r="B39" s="183"/>
      <x:c r="C39" s="183"/>
      <x:c r="D39" s="183"/>
      <x:c r="E39" s="189"/>
      <x:c r="F39" s="183"/>
      <x:c r="G39" s="183"/>
      <x:c r="H39" s="185"/>
      <x:c r="I39" s="183"/>
      <x:c r="J39" s="183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87"/>
      <x:c r="B40" s="183"/>
      <x:c r="C40" s="183"/>
      <x:c r="D40" s="183"/>
      <x:c r="E40" s="189"/>
      <x:c r="F40" s="183"/>
      <x:c r="G40" s="183"/>
      <x:c r="H40" s="185"/>
      <x:c r="I40" s="183"/>
      <x:c r="J40" s="183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87"/>
      <x:c r="B41" s="183"/>
      <x:c r="C41" s="183"/>
      <x:c r="D41" s="183"/>
      <x:c r="E41" s="189"/>
      <x:c r="F41" s="183"/>
      <x:c r="G41" s="183"/>
      <x:c r="H41" s="185"/>
      <x:c r="I41" s="183"/>
      <x:c r="J41" s="183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87"/>
      <x:c r="B42" s="183"/>
      <x:c r="C42" s="183"/>
      <x:c r="D42" s="183"/>
      <x:c r="E42" s="189"/>
      <x:c r="F42" s="183"/>
      <x:c r="G42" s="183"/>
      <x:c r="H42" s="185"/>
      <x:c r="I42" s="183"/>
      <x:c r="J42" s="183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87"/>
      <x:c r="B43" s="183"/>
      <x:c r="C43" s="183"/>
      <x:c r="D43" s="183"/>
      <x:c r="E43" s="189"/>
      <x:c r="F43" s="183"/>
      <x:c r="G43" s="183"/>
      <x:c r="H43" s="185"/>
      <x:c r="I43" s="183"/>
      <x:c r="J43" s="183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87"/>
      <x:c r="B44" s="183"/>
      <x:c r="C44" s="183"/>
      <x:c r="D44" s="183"/>
      <x:c r="E44" s="189"/>
      <x:c r="F44" s="183"/>
      <x:c r="G44" s="183"/>
      <x:c r="H44" s="185"/>
      <x:c r="I44" s="183"/>
      <x:c r="J44" s="183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87"/>
      <x:c r="B45" s="183"/>
      <x:c r="C45" s="183"/>
      <x:c r="D45" s="183"/>
      <x:c r="E45" s="189"/>
      <x:c r="F45" s="183"/>
      <x:c r="G45" s="183"/>
      <x:c r="H45" s="185"/>
      <x:c r="I45" s="183"/>
      <x:c r="J45" s="183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87"/>
      <x:c r="B46" s="183"/>
      <x:c r="C46" s="183"/>
      <x:c r="D46" s="183"/>
      <x:c r="E46" s="189"/>
      <x:c r="F46" s="183"/>
      <x:c r="G46" s="183"/>
      <x:c r="H46" s="185"/>
      <x:c r="I46" s="183"/>
      <x:c r="J46" s="183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87"/>
      <x:c r="B47" s="183"/>
      <x:c r="C47" s="183"/>
      <x:c r="D47" s="183"/>
      <x:c r="E47" s="189"/>
      <x:c r="F47" s="183"/>
      <x:c r="G47" s="183"/>
      <x:c r="H47" s="185"/>
      <x:c r="I47" s="183"/>
      <x:c r="J47" s="183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87"/>
      <x:c r="B48" s="183"/>
      <x:c r="C48" s="183"/>
      <x:c r="D48" s="183"/>
      <x:c r="E48" s="189"/>
      <x:c r="F48" s="183"/>
      <x:c r="G48" s="183"/>
      <x:c r="H48" s="185"/>
      <x:c r="I48" s="183"/>
      <x:c r="J48" s="183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87"/>
      <x:c r="B49" s="183"/>
      <x:c r="C49" s="183"/>
      <x:c r="D49" s="183"/>
      <x:c r="E49" s="189"/>
      <x:c r="F49" s="183"/>
      <x:c r="G49" s="183"/>
      <x:c r="H49" s="185"/>
      <x:c r="I49" s="183"/>
      <x:c r="J49" s="183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87"/>
      <x:c r="B50" s="183"/>
      <x:c r="C50" s="183"/>
      <x:c r="D50" s="183"/>
      <x:c r="E50" s="189"/>
      <x:c r="F50" s="183"/>
      <x:c r="G50" s="183"/>
      <x:c r="H50" s="185"/>
      <x:c r="I50" s="183"/>
      <x:c r="J50" s="183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87"/>
      <x:c r="B51" s="183"/>
      <x:c r="C51" s="183"/>
      <x:c r="D51" s="183"/>
      <x:c r="E51" s="189"/>
      <x:c r="F51" s="183"/>
      <x:c r="G51" s="183"/>
      <x:c r="H51" s="185"/>
      <x:c r="I51" s="183"/>
      <x:c r="J51" s="183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87"/>
      <x:c r="B52" s="183"/>
      <x:c r="C52" s="183"/>
      <x:c r="D52" s="183"/>
      <x:c r="E52" s="189"/>
      <x:c r="F52" s="183"/>
      <x:c r="G52" s="183"/>
      <x:c r="H52" s="185"/>
      <x:c r="I52" s="183"/>
      <x:c r="J52" s="183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87"/>
      <x:c r="B53" s="183"/>
      <x:c r="C53" s="183"/>
      <x:c r="D53" s="183"/>
      <x:c r="E53" s="189"/>
      <x:c r="F53" s="183"/>
      <x:c r="G53" s="183"/>
      <x:c r="H53" s="185"/>
      <x:c r="I53" s="183"/>
      <x:c r="J53" s="183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87"/>
      <x:c r="B54" s="183"/>
      <x:c r="C54" s="183"/>
      <x:c r="D54" s="183"/>
      <x:c r="E54" s="189"/>
      <x:c r="F54" s="183"/>
      <x:c r="G54" s="183"/>
      <x:c r="H54" s="185"/>
      <x:c r="I54" s="183"/>
      <x:c r="J54" s="183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87"/>
      <x:c r="B55" s="183"/>
      <x:c r="C55" s="183"/>
      <x:c r="D55" s="183"/>
      <x:c r="E55" s="189"/>
      <x:c r="F55" s="183"/>
      <x:c r="G55" s="183"/>
      <x:c r="H55" s="185"/>
      <x:c r="I55" s="183"/>
      <x:c r="J55" s="183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87"/>
      <x:c r="B56" s="183"/>
      <x:c r="C56" s="183"/>
      <x:c r="D56" s="183"/>
      <x:c r="E56" s="189"/>
      <x:c r="F56" s="183"/>
      <x:c r="G56" s="183"/>
      <x:c r="H56" s="185"/>
      <x:c r="I56" s="183"/>
      <x:c r="J56" s="183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87"/>
      <x:c r="B57" s="183"/>
      <x:c r="C57" s="183"/>
      <x:c r="D57" s="183"/>
      <x:c r="E57" s="189"/>
      <x:c r="F57" s="183"/>
      <x:c r="G57" s="183"/>
      <x:c r="H57" s="185"/>
      <x:c r="I57" s="183"/>
      <x:c r="J57" s="183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87"/>
      <x:c r="B58" s="183"/>
      <x:c r="C58" s="183"/>
      <x:c r="D58" s="183"/>
      <x:c r="E58" s="189"/>
      <x:c r="F58" s="183"/>
      <x:c r="G58" s="183"/>
      <x:c r="H58" s="185"/>
      <x:c r="I58" s="183"/>
      <x:c r="J58" s="183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87"/>
      <x:c r="B59" s="183"/>
      <x:c r="C59" s="183"/>
      <x:c r="D59" s="183"/>
      <x:c r="E59" s="189"/>
      <x:c r="F59" s="183"/>
      <x:c r="G59" s="183"/>
      <x:c r="H59" s="185"/>
      <x:c r="I59" s="183"/>
      <x:c r="J59" s="183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87"/>
      <x:c r="B60" s="183"/>
      <x:c r="C60" s="183"/>
      <x:c r="D60" s="183"/>
      <x:c r="E60" s="189"/>
      <x:c r="F60" s="183"/>
      <x:c r="G60" s="183"/>
      <x:c r="H60" s="185"/>
      <x:c r="I60" s="183"/>
      <x:c r="J60" s="183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T12"/>
  </x:mergeCells>
  <x:conditionalFormatting sqref="G14:G60">
    <x:cfRule type="containsText" dxfId="0" priority="1" operator="containsText" text="Draft"/>
  </x:conditionalFormatting>
  <x:dataValidations count="5">
    <x:dataValidation type="list" sqref="B14:B60">
      <x:formula1>'EMPLOYEES'!$A$14:$A$21</x:formula1>
    </x:dataValidation>
    <x:dataValidation type="list" sqref="C14:C60">
      <x:formula1>'SETUP'!$O$15:$O$22</x:formula1>
    </x:dataValidation>
    <x:dataValidation type="list" sqref="F14:F60">
      <x:formula1>'SETUP'!$P$15:$P$16</x:formula1>
    </x:dataValidation>
    <x:dataValidation type="list" sqref="G14:G60">
      <x:formula1>'SETUP'!$N$15:$N$19</x:formula1>
    </x:dataValidation>
    <x:dataValidation type="list" sqref="I14:I60">
      <x:formula1>'SETUP'!$Q$15:$Q$18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2" t="str">
        <x:v>⌂  Inicio</x:v>
      </x:c>
      <x:c r="B2" s="12" t="str">
        <x:v>⌂  Inicio</x:v>
      </x:c>
      <x:c r="C2" s="12" t="str">
        <x:v>⚙  Configuración</x:v>
      </x:c>
      <x:c r="D2" s="12" t="str">
        <x:v>⚙  Configuración</x:v>
      </x:c>
      <x:c r="E2" s="12" t="str">
        <x:v>●  Empleados</x:v>
      </x:c>
      <x:c r="F2" s="12" t="str">
        <x:v>●  Empleados</x:v>
      </x:c>
      <x:c r="G2" s="12" t="str">
        <x:v>●  Empleados</x:v>
      </x:c>
      <x:c r="H2" s="12" t="str">
        <x:v>▤  Nómina</x:v>
      </x:c>
      <x:c r="I2" s="12" t="str">
        <x:v>▤  Nómina</x:v>
      </x:c>
      <x:c r="J2" s="12" t="str">
        <x:v>▤  Nómina</x:v>
      </x:c>
      <x:c r="K2" s="12" t="str">
        <x:v>＋  Ajustes</x:v>
      </x:c>
      <x:c r="L2" s="12" t="str">
        <x:v>＋  Ajustes</x:v>
      </x:c>
      <x:c r="M2" s="14" t="str">
        <x:v>▣  Recibo de pago</x:v>
      </x:c>
      <x:c r="N2" s="14" t="str">
        <x:v>▣  Recibo de pago</x:v>
      </x:c>
      <x:c r="O2" s="14" t="str">
        <x:v>▣  Recibo de pago</x:v>
      </x:c>
      <x:c r="P2" s="12" t="str">
        <x:v>▲  Excepciones</x:v>
      </x:c>
      <x:c r="Q2" s="12" t="str">
        <x:v>▲  Excepciones</x:v>
      </x:c>
      <x:c r="R2" s="12" t="str">
        <x:v>▥  Panel</x:v>
      </x:c>
      <x:c r="S2" s="12" t="str">
        <x:v>▥  Panel</x:v>
      </x:c>
      <x:c r="T2" s="12" t="str">
        <x:v>▥  Panel</x:v>
      </x:c>
    </x:row>
    <x:row r="3" ht="29" customHeight="1">
      <x:c r="A3" s="12" t="str">
        <x:v>⌂  Inicio</x:v>
      </x:c>
      <x:c r="B3" s="12" t="str">
        <x:v>⌂  Inicio</x:v>
      </x:c>
      <x:c r="C3" s="12" t="str">
        <x:v>⚙  Configuración</x:v>
      </x:c>
      <x:c r="D3" s="12" t="str">
        <x:v>⚙  Configuración</x:v>
      </x:c>
      <x:c r="E3" s="12" t="str">
        <x:v>●  Empleados</x:v>
      </x:c>
      <x:c r="F3" s="12" t="str">
        <x:v>●  Empleados</x:v>
      </x:c>
      <x:c r="G3" s="12" t="str">
        <x:v>●  Empleados</x:v>
      </x:c>
      <x:c r="H3" s="12" t="str">
        <x:v>▤  Nómina</x:v>
      </x:c>
      <x:c r="I3" s="12" t="str">
        <x:v>▤  Nómina</x:v>
      </x:c>
      <x:c r="J3" s="12" t="str">
        <x:v>▤  Nómina</x:v>
      </x:c>
      <x:c r="K3" s="12" t="str">
        <x:v>＋  Ajustes</x:v>
      </x:c>
      <x:c r="L3" s="12" t="str">
        <x:v>＋  Ajustes</x:v>
      </x:c>
      <x:c r="M3" s="15" t="str">
        <x:v>▣  Recibo de pago</x:v>
      </x:c>
      <x:c r="N3" s="15" t="str">
        <x:v>▣  Recibo de pago</x:v>
      </x:c>
      <x:c r="O3" s="15" t="str">
        <x:v>▣  Recibo de pago</x:v>
      </x:c>
      <x:c r="P3" s="12" t="str">
        <x:v>▲  Excepciones</x:v>
      </x:c>
      <x:c r="Q3" s="12" t="str">
        <x:v>▲  Excepciones</x:v>
      </x:c>
      <x:c r="R3" s="12" t="str">
        <x:v>▥  Panel</x:v>
      </x:c>
      <x:c r="S3" s="12" t="str">
        <x:v>▥  Panel</x:v>
      </x:c>
      <x:c r="T3" s="12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REVISIÓN DEL EMPLEADO</x:v>
      </x:c>
      <x:c r="B5" s="19" t="str">
        <x:v>REVISIÓN DEL EMPLEADO</x:v>
      </x:c>
      <x:c r="C5" s="19" t="str">
        <x:v>REVISIÓN DEL EMPLEADO</x:v>
      </x:c>
      <x:c r="D5" s="19" t="str">
        <x:v>REVISIÓN DEL EMPLEADO</x:v>
      </x:c>
      <x:c r="E5" s="19" t="str">
        <x:v>REVISIÓN DEL EMPLEADO</x:v>
      </x:c>
      <x:c r="F5" s="19" t="str">
        <x:v>REVISIÓN DEL EMPLEADO</x:v>
      </x:c>
      <x:c r="G5" s="19" t="str">
        <x:v>REVISIÓN DEL EMPLEADO</x:v>
      </x:c>
      <x:c r="H5" s="19" t="str">
        <x:v>REVISIÓN DEL EMPLEADO</x:v>
      </x:c>
      <x:c r="I5" s="19" t="str">
        <x:v>REVISIÓN DEL EMPLEADO</x:v>
      </x:c>
      <x:c r="J5" s="19" t="str">
        <x:v>REVISIÓN DEL EMPLEADO</x:v>
      </x:c>
      <x:c r="K5" s="19" t="str">
        <x:v>REVISIÓN DEL EMPLEADO</x:v>
      </x:c>
      <x:c r="L5" s="19" t="str">
        <x:v>REVISIÓN DEL EMPLEADO</x:v>
      </x:c>
      <x:c r="M5" s="19" t="str">
        <x:v>REVISIÓN DEL EMPLEADO</x:v>
      </x:c>
      <x:c r="N5" s="19" t="str">
        <x:v>REVISIÓN DEL EMPLEADO</x:v>
      </x:c>
      <x:c r="O5" s="19" t="str">
        <x:v>REVISIÓN DEL EMPLEADO</x:v>
      </x:c>
      <x:c r="P5" s="19" t="str">
        <x:v>REVISIÓN DEL EMPLEADO</x:v>
      </x:c>
      <x:c r="Q5" s="28" t="str">
        <x:v>REVISAR UN EMPLEADO</x:v>
      </x:c>
      <x:c r="R5" s="29" t="str">
        <x:v>REVISAR UN EMPLEADO</x:v>
      </x:c>
      <x:c r="S5" s="29" t="str">
        <x:v>REVISAR UN EMPLEADO</x:v>
      </x:c>
      <x:c r="T5" s="29" t="str">
        <x:v>REVISAR UN EMPLEADO</x:v>
      </x:c>
    </x:row>
    <x:row r="6" ht="28" customHeight="1">
      <x:c r="A6" s="181" t="str">
        <x:v>Recibo de pago del empleado</x:v>
      </x:c>
      <x:c r="B6" s="22" t="str">
        <x:v>Recibo de pago del empleado</x:v>
      </x:c>
      <x:c r="C6" s="22" t="str">
        <x:v>Recibo de pago del empleado</x:v>
      </x:c>
      <x:c r="D6" s="22" t="str">
        <x:v>Recibo de pago del empleado</x:v>
      </x:c>
      <x:c r="E6" s="22" t="str">
        <x:v>Recibo de pago del empleado</x:v>
      </x:c>
      <x:c r="F6" s="22" t="str">
        <x:v>Recibo de pago del empleado</x:v>
      </x:c>
      <x:c r="G6" s="22" t="str">
        <x:v>Recibo de pago del empleado</x:v>
      </x:c>
      <x:c r="H6" s="22" t="str">
        <x:v>Recibo de pago del empleado</x:v>
      </x:c>
      <x:c r="I6" s="22" t="str">
        <x:v>Recibo de pago del empleado</x:v>
      </x:c>
      <x:c r="J6" s="22" t="str">
        <x:v>Recibo de pago del empleado</x:v>
      </x:c>
      <x:c r="K6" s="22" t="str">
        <x:v>Recibo de pago del empleado</x:v>
      </x:c>
      <x:c r="L6" s="22" t="str">
        <x:v>Recibo de pago del empleado</x:v>
      </x:c>
      <x:c r="M6" s="22" t="str">
        <x:v>Recibo de pago del empleado</x:v>
      </x:c>
      <x:c r="N6" s="22" t="str">
        <x:v>Recibo de pago del empleado</x:v>
      </x:c>
      <x:c r="O6" s="22" t="str">
        <x:v>Recibo de pago del empleado</x:v>
      </x:c>
      <x:c r="P6" s="22" t="str">
        <x:v>Recibo de pago del empleado</x:v>
      </x:c>
      <x:c r="Q6" s="28" t="str">
        <x:v>REVISAR UN EMPLEADO</x:v>
      </x:c>
      <x:c r="R6" s="29" t="str">
        <x:v>REVISAR UN EMPLEADO</x:v>
      </x:c>
      <x:c r="S6" s="29" t="str">
        <x:v>REVISAR UN EMPLEADO</x:v>
      </x:c>
      <x:c r="T6" s="29" t="str">
        <x:v>REVISAR UN EMPLEADO</x:v>
      </x:c>
    </x:row>
    <x:row r="7" ht="28" customHeight="1">
      <x:c r="A7" s="181" t="str">
        <x:v>Recibo de pago del empleado</x:v>
      </x:c>
      <x:c r="B7" s="22" t="str">
        <x:v>Recibo de pago del empleado</x:v>
      </x:c>
      <x:c r="C7" s="22" t="str">
        <x:v>Recibo de pago del empleado</x:v>
      </x:c>
      <x:c r="D7" s="22" t="str">
        <x:v>Recibo de pago del empleado</x:v>
      </x:c>
      <x:c r="E7" s="22" t="str">
        <x:v>Recibo de pago del empleado</x:v>
      </x:c>
      <x:c r="F7" s="22" t="str">
        <x:v>Recibo de pago del empleado</x:v>
      </x:c>
      <x:c r="G7" s="22" t="str">
        <x:v>Recibo de pago del empleado</x:v>
      </x:c>
      <x:c r="H7" s="22" t="str">
        <x:v>Recibo de pago del empleado</x:v>
      </x:c>
      <x:c r="I7" s="22" t="str">
        <x:v>Recibo de pago del empleado</x:v>
      </x:c>
      <x:c r="J7" s="22" t="str">
        <x:v>Recibo de pago del empleado</x:v>
      </x:c>
      <x:c r="K7" s="22" t="str">
        <x:v>Recibo de pago del empleado</x:v>
      </x:c>
      <x:c r="L7" s="22" t="str">
        <x:v>Recibo de pago del empleado</x:v>
      </x:c>
      <x:c r="M7" s="22" t="str">
        <x:v>Recibo de pago del empleado</x:v>
      </x:c>
      <x:c r="N7" s="22" t="str">
        <x:v>Recibo de pago del empleado</x:v>
      </x:c>
      <x:c r="O7" s="22" t="str">
        <x:v>Recibo de pago del empleado</x:v>
      </x:c>
      <x:c r="P7" s="22" t="str">
        <x:v>Recibo de pago del empleado</x:v>
      </x:c>
      <x:c r="Q7" s="28" t="str">
        <x:v>REVISAR UN EMPLEADO</x:v>
      </x:c>
      <x:c r="R7" s="29" t="str">
        <x:v>REVISAR UN EMPLEADO</x:v>
      </x:c>
      <x:c r="S7" s="29" t="str">
        <x:v>REVISAR UN EMPLEADO</x:v>
      </x:c>
      <x:c r="T7" s="29" t="str">
        <x:v>REVISAR UN EMPLEADO</x:v>
      </x:c>
    </x:row>
    <x:row r="8" ht="28" customHeight="1">
      <x:c r="A8" s="181" t="str">
        <x:v>Recibo de pago del empleado</x:v>
      </x:c>
      <x:c r="B8" s="22" t="str">
        <x:v>Recibo de pago del empleado</x:v>
      </x:c>
      <x:c r="C8" s="22" t="str">
        <x:v>Recibo de pago del empleado</x:v>
      </x:c>
      <x:c r="D8" s="22" t="str">
        <x:v>Recibo de pago del empleado</x:v>
      </x:c>
      <x:c r="E8" s="22" t="str">
        <x:v>Recibo de pago del empleado</x:v>
      </x:c>
      <x:c r="F8" s="22" t="str">
        <x:v>Recibo de pago del empleado</x:v>
      </x:c>
      <x:c r="G8" s="22" t="str">
        <x:v>Recibo de pago del empleado</x:v>
      </x:c>
      <x:c r="H8" s="22" t="str">
        <x:v>Recibo de pago del empleado</x:v>
      </x:c>
      <x:c r="I8" s="22" t="str">
        <x:v>Recibo de pago del empleado</x:v>
      </x:c>
      <x:c r="J8" s="22" t="str">
        <x:v>Recibo de pago del empleado</x:v>
      </x:c>
      <x:c r="K8" s="22" t="str">
        <x:v>Recibo de pago del empleado</x:v>
      </x:c>
      <x:c r="L8" s="22" t="str">
        <x:v>Recibo de pago del empleado</x:v>
      </x:c>
      <x:c r="M8" s="22" t="str">
        <x:v>Recibo de pago del empleado</x:v>
      </x:c>
      <x:c r="N8" s="22" t="str">
        <x:v>Recibo de pago del empleado</x:v>
      </x:c>
      <x:c r="O8" s="22" t="str">
        <x:v>Recibo de pago del empleado</x:v>
      </x:c>
      <x:c r="P8" s="22" t="str">
        <x:v>Recibo de pago del empleado</x:v>
      </x:c>
      <x:c r="Q8" s="28" t="str">
        <x:v>REVISAR UN EMPLEADO</x:v>
      </x:c>
      <x:c r="R8" s="29" t="str">
        <x:v>REVISAR UN EMPLEADO</x:v>
      </x:c>
      <x:c r="S8" s="29" t="str">
        <x:v>REVISAR UN EMPLEADO</x:v>
      </x:c>
      <x:c r="T8" s="29" t="str">
        <x:v>REVISAR UN EMPLEADO</x:v>
      </x:c>
    </x:row>
    <x:row r="9" ht="22" customHeight="1">
      <x:c r="A9" s="33" t="str">
        <x:v>Seleccione un empleado para revisar el cálculo de pago preparado y la preparación para el pago.</x:v>
      </x:c>
      <x:c r="B9" s="33" t="str">
        <x:v>Seleccione un empleado para revisar el cálculo de pago preparado y la preparación para el pago.</x:v>
      </x:c>
      <x:c r="C9" s="33" t="str">
        <x:v>Seleccione un empleado para revisar el cálculo de pago preparado y la preparación para el pago.</x:v>
      </x:c>
      <x:c r="D9" s="33" t="str">
        <x:v>Seleccione un empleado para revisar el cálculo de pago preparado y la preparación para el pago.</x:v>
      </x:c>
      <x:c r="E9" s="33" t="str">
        <x:v>Seleccione un empleado para revisar el cálculo de pago preparado y la preparación para el pago.</x:v>
      </x:c>
      <x:c r="F9" s="33" t="str">
        <x:v>Seleccione un empleado para revisar el cálculo de pago preparado y la preparación para el pago.</x:v>
      </x:c>
      <x:c r="G9" s="33" t="str">
        <x:v>Seleccione un empleado para revisar el cálculo de pago preparado y la preparación para el pago.</x:v>
      </x:c>
      <x:c r="H9" s="33" t="str">
        <x:v>Seleccione un empleado para revisar el cálculo de pago preparado y la preparación para el pago.</x:v>
      </x:c>
      <x:c r="I9" s="33" t="str">
        <x:v>Seleccione un empleado para revisar el cálculo de pago preparado y la preparación para el pago.</x:v>
      </x:c>
      <x:c r="J9" s="33" t="str">
        <x:v>Seleccione un empleado para revisar el cálculo de pago preparado y la preparación para el pago.</x:v>
      </x:c>
      <x:c r="K9" s="33" t="str">
        <x:v>Seleccione un empleado para revisar el cálculo de pago preparado y la preparación para el pago.</x:v>
      </x:c>
      <x:c r="L9" s="33" t="str">
        <x:v>Seleccione un empleado para revisar el cálculo de pago preparado y la preparación para el pago.</x:v>
      </x:c>
      <x:c r="M9" s="33" t="str">
        <x:v>Seleccione un empleado para revisar el cálculo de pago preparado y la preparación para el pago.</x:v>
      </x:c>
      <x:c r="N9" s="33" t="str">
        <x:v>Seleccione un empleado para revisar el cálculo de pago preparado y la preparación para el pago.</x:v>
      </x:c>
      <x:c r="O9" s="33" t="str">
        <x:v>Seleccione un empleado para revisar el cálculo de pago preparado y la preparación para el pago.</x:v>
      </x:c>
      <x:c r="P9" s="33" t="str">
        <x:v>Seleccione un empleado para revisar el cálculo de pago preparado y la preparación para el pago.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Seleccione un empleado para revisar el cálculo de pago preparado y la preparación para el pago.</x:v>
      </x:c>
      <x:c r="B10" s="33" t="str">
        <x:v>Seleccione un empleado para revisar el cálculo de pago preparado y la preparación para el pago.</x:v>
      </x:c>
      <x:c r="C10" s="33" t="str">
        <x:v>Seleccione un empleado para revisar el cálculo de pago preparado y la preparación para el pago.</x:v>
      </x:c>
      <x:c r="D10" s="33" t="str">
        <x:v>Seleccione un empleado para revisar el cálculo de pago preparado y la preparación para el pago.</x:v>
      </x:c>
      <x:c r="E10" s="33" t="str">
        <x:v>Seleccione un empleado para revisar el cálculo de pago preparado y la preparación para el pago.</x:v>
      </x:c>
      <x:c r="F10" s="33" t="str">
        <x:v>Seleccione un empleado para revisar el cálculo de pago preparado y la preparación para el pago.</x:v>
      </x:c>
      <x:c r="G10" s="33" t="str">
        <x:v>Seleccione un empleado para revisar el cálculo de pago preparado y la preparación para el pago.</x:v>
      </x:c>
      <x:c r="H10" s="33" t="str">
        <x:v>Seleccione un empleado para revisar el cálculo de pago preparado y la preparación para el pago.</x:v>
      </x:c>
      <x:c r="I10" s="33" t="str">
        <x:v>Seleccione un empleado para revisar el cálculo de pago preparado y la preparación para el pago.</x:v>
      </x:c>
      <x:c r="J10" s="33" t="str">
        <x:v>Seleccione un empleado para revisar el cálculo de pago preparado y la preparación para el pago.</x:v>
      </x:c>
      <x:c r="K10" s="33" t="str">
        <x:v>Seleccione un empleado para revisar el cálculo de pago preparado y la preparación para el pago.</x:v>
      </x:c>
      <x:c r="L10" s="33" t="str">
        <x:v>Seleccione un empleado para revisar el cálculo de pago preparado y la preparación para el pago.</x:v>
      </x:c>
      <x:c r="M10" s="33" t="str">
        <x:v>Seleccione un empleado para revisar el cálculo de pago preparado y la preparación para el pago.</x:v>
      </x:c>
      <x:c r="N10" s="33" t="str">
        <x:v>Seleccione un empleado para revisar el cálculo de pago preparado y la preparación para el pago.</x:v>
      </x:c>
      <x:c r="O10" s="33" t="str">
        <x:v>Seleccione un empleado para revisar el cálculo de pago preparado y la preparación para el pago.</x:v>
      </x:c>
      <x:c r="P10" s="33" t="str">
        <x:v>Seleccione un empleado para revisar el cálculo de pago preparado y la preparación para el pago.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115" t="str">
        <x:v>ID DE EMPLEADO</x:v>
      </x:c>
      <x:c r="B12" s="115" t="str">
        <x:v>ID DE EMPLEADO</x:v>
      </x:c>
      <x:c r="C12" s="115" t="str">
        <x:v>ID DE EMPLEADO</x:v>
      </x:c>
      <x:c r="D12" s="119" t="str">
        <x:v>EMP-002</x:v>
      </x:c>
      <x:c r="E12" s="119" t="str">
        <x:v>EMP-002</x:v>
      </x:c>
      <x:c r="F12" s="119" t="str">
        <x:v>EMP-002</x:v>
      </x:c>
      <x:c r="G12" s="122" t="str">
        <x:f>IFERROR(INDEX('NÓMINA'!$B$19:$B$58,MATCH($D$12,'NÓMINA'!$A$19:$A$58,0)),"")</x:f>
        <x:v>Sara Malik</x:v>
      </x:c>
      <x:c r="H12" s="122" t="str"/>
      <x:c r="I12" s="122" t="str"/>
      <x:c r="J12" s="122" t="str"/>
      <x:c r="K12" s="122" t="str"/>
      <x:c r="L12" s="122" t="str"/>
      <x:c r="M12" s="122" t="str"/>
      <x:c r="N12" s="125" t="str">
        <x:f>IFERROR(INDEX('NÓMINA'!$C$19:$C$58,MATCH($D$12,'NÓMINA'!$A$19:$A$58,0)),"")&amp;"  •  "&amp;INDEX('NÓMINA'!$D$19:$D$58,MATCH($D$12,'NÓMINA'!$A$19:$A$58,0))</x:f>
        <x:v>Ventas  •  Mensual</x:v>
      </x:c>
      <x:c r="O12" s="125" t="str"/>
      <x:c r="P12" s="125" t="str"/>
      <x:c r="Q12" s="125" t="str"/>
      <x:c r="R12" s="125" t="str"/>
      <x:c r="S12" s="125" t="str"/>
      <x:c r="T12" s="125" t="str"/>
    </x:row>
    <x:row r="13">
      <x:c r="A13" s="115" t="str">
        <x:v>ID DE EMPLEADO</x:v>
      </x:c>
      <x:c r="B13" s="115" t="str">
        <x:v>ID DE EMPLEADO</x:v>
      </x:c>
      <x:c r="C13" s="115" t="str">
        <x:v>ID DE EMPLEADO</x:v>
      </x:c>
      <x:c r="D13" s="119" t="str">
        <x:v>EMP-002</x:v>
      </x:c>
      <x:c r="E13" s="119" t="str">
        <x:v>EMP-002</x:v>
      </x:c>
      <x:c r="F13" s="119" t="str">
        <x:v>EMP-002</x:v>
      </x:c>
      <x:c r="G13" s="122" t="str"/>
      <x:c r="H13" s="122" t="str"/>
      <x:c r="I13" s="122" t="str"/>
      <x:c r="J13" s="122" t="str"/>
      <x:c r="K13" s="122" t="str"/>
      <x:c r="L13" s="122" t="str"/>
      <x:c r="M13" s="122" t="str"/>
      <x:c r="N13" s="125" t="str"/>
      <x:c r="O13" s="125" t="str"/>
      <x:c r="P13" s="125" t="str"/>
      <x:c r="Q13" s="125" t="str"/>
      <x:c r="R13" s="125" t="str"/>
      <x:c r="S13" s="125" t="str"/>
      <x:c r="T13" s="125" t="str"/>
    </x:row>
    <x:row r="14">
      <x:c r="A14" s="176"/>
      <x:c r="B14" s="176"/>
      <x:c r="C14" s="176"/>
      <x:c r="D14" s="176"/>
      <x:c r="E14" s="176"/>
      <x:c r="F14" s="176"/>
      <x:c r="G14" s="176"/>
      <x:c r="H14" s="176"/>
      <x:c r="I14" s="176"/>
      <x:c r="J14" s="176"/>
      <x:c r="K14" s="176"/>
      <x:c r="L14" s="176"/>
      <x:c r="M14" s="176"/>
      <x:c r="N14" s="176"/>
      <x:c r="O14" s="176"/>
      <x:c r="P14" s="176"/>
      <x:c r="Q14" s="176"/>
      <x:c r="R14" s="176"/>
      <x:c r="S14" s="176"/>
      <x:c r="T14" s="176"/>
    </x:row>
    <x:row r="15">
      <x:c r="A15" s="95" t="str">
        <x:v>PAGO BRUTO</x:v>
      </x:c>
      <x:c r="B15" s="95" t="str">
        <x:v>PAGO BRUTO</x:v>
      </x:c>
      <x:c r="C15" s="95" t="str">
        <x:v>PAGO BRUTO</x:v>
      </x:c>
      <x:c r="D15" s="95" t="str">
        <x:v>PAGO BRUTO</x:v>
      </x:c>
      <x:c r="E15" s="99" t="str">
        <x:v>DEDUCCIONES</x:v>
      </x:c>
      <x:c r="F15" s="99" t="str">
        <x:v>DEDUCCIONES</x:v>
      </x:c>
      <x:c r="G15" s="99" t="str">
        <x:v>DEDUCCIONES</x:v>
      </x:c>
      <x:c r="H15" s="99" t="str">
        <x:v>DEDUCCIONES</x:v>
      </x:c>
      <x:c r="I15" s="73" t="str">
        <x:v>PAGO NETO</x:v>
      </x:c>
      <x:c r="J15" s="73" t="str">
        <x:v>PAGO NETO</x:v>
      </x:c>
      <x:c r="K15" s="73" t="str">
        <x:v>PAGO NETO</x:v>
      </x:c>
      <x:c r="L15" s="73" t="str">
        <x:v>PAGO NETO</x:v>
      </x:c>
      <x:c r="M15" s="102" t="str">
        <x:v>APROBACIÓN</x:v>
      </x:c>
      <x:c r="N15" s="102" t="str">
        <x:v>APROBACIÓN</x:v>
      </x:c>
      <x:c r="O15" s="102" t="str">
        <x:v>APROBACIÓN</x:v>
      </x:c>
      <x:c r="P15" s="102" t="str">
        <x:v>APROBACIÓN</x:v>
      </x:c>
      <x:c r="Q15" s="95" t="str">
        <x:v>PAGO</x:v>
      </x:c>
      <x:c r="R15" s="95" t="str">
        <x:v>PAGO</x:v>
      </x:c>
      <x:c r="S15" s="95" t="str">
        <x:v>PAGO</x:v>
      </x:c>
      <x:c r="T15" s="95" t="str">
        <x:v>PAGO</x:v>
      </x:c>
    </x:row>
    <x:row r="16">
      <x:c r="A16" s="96" t="n">
        <x:f>IFERROR(INDEX('NÓMINA'!$L$19:$L$58,MATCH($D$12,'NÓMINA'!$A$19:$A$58,0)),0)</x:f>
        <x:v>4931.5409911729075</x:v>
      </x:c>
      <x:c r="B16" s="87" t="str"/>
      <x:c r="C16" s="87" t="str"/>
      <x:c r="D16" s="88" t="str"/>
      <x:c r="E16" s="96" t="n">
        <x:f>IFERROR(INDEX('NÓMINA'!$M$19:$M$58,MATCH($D$12,'NÓMINA'!$A$19:$A$58,0))+INDEX('NÓMINA'!$N$19:$N$58,MATCH($D$12,'NÓMINA'!$A$19:$A$58,0))+INDEX('NÓMINA'!$O$19:$O$58,MATCH($D$12,'NÓMINA'!$A$19:$A$58,0)),0)</x:f>
        <x:v>635</x:v>
      </x:c>
      <x:c r="F16" s="87" t="str"/>
      <x:c r="G16" s="87" t="str"/>
      <x:c r="H16" s="88" t="str"/>
      <x:c r="I16" s="96" t="n">
        <x:f>IFERROR(INDEX('NÓMINA'!$P$19:$P$58,MATCH($D$12,'NÓMINA'!$A$19:$A$58,0)),0)</x:f>
        <x:v>4296.5409911729075</x:v>
      </x:c>
      <x:c r="J16" s="87" t="str"/>
      <x:c r="K16" s="87" t="str"/>
      <x:c r="L16" s="88" t="str"/>
      <x:c r="M16" s="126" t="str">
        <x:f>IFERROR(INDEX('NÓMINA'!$Q$19:$Q$58,MATCH($D$12,'NÓMINA'!$A$19:$A$58,0)),"")</x:f>
        <x:v>Listo</x:v>
      </x:c>
      <x:c r="N16" s="87" t="str"/>
      <x:c r="O16" s="87" t="str"/>
      <x:c r="P16" s="88" t="str"/>
      <x:c r="Q16" s="126" t="str">
        <x:f>IFERROR(INDEX('NÓMINA'!$R$19:$R$58,MATCH($D$12,'NÓMINA'!$A$19:$A$58,0)),"")</x:f>
        <x:v>Programado</x:v>
      </x:c>
      <x:c r="R16" s="87" t="str"/>
      <x:c r="S16" s="87" t="str"/>
      <x:c r="T16" s="88" t="str"/>
    </x:row>
    <x:row r="17">
      <x:c r="A17" s="86" t="str"/>
      <x:c r="B17" s="87" t="str"/>
      <x:c r="C17" s="87" t="str"/>
      <x:c r="D17" s="88" t="str"/>
      <x:c r="E17" s="86" t="str"/>
      <x:c r="F17" s="87" t="str"/>
      <x:c r="G17" s="87" t="str"/>
      <x:c r="H17" s="88" t="str"/>
      <x:c r="I17" s="86" t="str"/>
      <x:c r="J17" s="87" t="str"/>
      <x:c r="K17" s="87" t="str"/>
      <x:c r="L17" s="88" t="str"/>
      <x:c r="M17" s="86" t="str"/>
      <x:c r="N17" s="87" t="str"/>
      <x:c r="O17" s="87" t="str"/>
      <x:c r="P17" s="88" t="str"/>
      <x:c r="Q17" s="86" t="str"/>
      <x:c r="R17" s="87" t="str"/>
      <x:c r="S17" s="87" t="str"/>
      <x:c r="T17" s="88" t="str"/>
    </x:row>
    <x:row r="18">
      <x:c r="A18" s="89" t="str"/>
      <x:c r="B18" s="90" t="str"/>
      <x:c r="C18" s="90" t="str"/>
      <x:c r="D18" s="91" t="str"/>
      <x:c r="E18" s="89" t="str"/>
      <x:c r="F18" s="90" t="str"/>
      <x:c r="G18" s="90" t="str"/>
      <x:c r="H18" s="91" t="str"/>
      <x:c r="I18" s="89" t="str"/>
      <x:c r="J18" s="90" t="str"/>
      <x:c r="K18" s="90" t="str"/>
      <x:c r="L18" s="91" t="str"/>
      <x:c r="M18" s="89" t="str"/>
      <x:c r="N18" s="90" t="str"/>
      <x:c r="O18" s="90" t="str"/>
      <x:c r="P18" s="91" t="str"/>
      <x:c r="Q18" s="89" t="str"/>
      <x:c r="R18" s="90" t="str"/>
      <x:c r="S18" s="90" t="str"/>
      <x:c r="T18" s="91" t="str"/>
    </x:row>
    <x:row r="19">
      <x:c r="A19" s="176"/>
      <x:c r="B19" s="176"/>
      <x:c r="C19" s="176"/>
      <x:c r="D19" s="176"/>
      <x:c r="E19" s="176"/>
      <x:c r="F19" s="176"/>
      <x:c r="G19" s="176"/>
      <x:c r="H19" s="176"/>
      <x:c r="I19" s="176"/>
      <x:c r="J19" s="176"/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76"/>
      <x:c r="B20" s="176"/>
      <x:c r="C20" s="176"/>
      <x:c r="D20" s="176"/>
      <x:c r="E20" s="176"/>
      <x:c r="F20" s="176"/>
      <x:c r="G20" s="176"/>
      <x:c r="H20" s="176"/>
      <x:c r="I20" s="176"/>
      <x:c r="J20" s="176"/>
      <x:c r="K20" s="176"/>
      <x:c r="L20" s="176"/>
      <x:c r="M20" s="176"/>
      <x:c r="N20" s="176"/>
      <x:c r="O20" s="176"/>
      <x:c r="P20" s="176"/>
      <x:c r="Q20" s="176"/>
      <x:c r="R20" s="176"/>
      <x:c r="S20" s="176"/>
      <x:c r="T20" s="176"/>
    </x:row>
    <x:row r="21" ht="24" customHeight="1">
      <x:c r="A21" s="39" t="str">
        <x:v>CÁLCULO DE PAGO</x:v>
      </x:c>
      <x:c r="B21" s="39" t="str">
        <x:v>CÁLCULO DE PAGO</x:v>
      </x:c>
      <x:c r="C21" s="39" t="str">
        <x:v>CÁLCULO DE PAGO</x:v>
      </x:c>
      <x:c r="D21" s="39" t="str">
        <x:v>CÁLCULO DE PAGO</x:v>
      </x:c>
      <x:c r="E21" s="39" t="str">
        <x:v>CÁLCULO DE PAGO</x:v>
      </x:c>
      <x:c r="F21" s="39" t="str">
        <x:v>CÁLCULO DE PAGO</x:v>
      </x:c>
      <x:c r="G21" s="39" t="str">
        <x:v>CÁLCULO DE PAGO</x:v>
      </x:c>
      <x:c r="H21" s="39" t="str">
        <x:v>CÁLCULO DE PAGO</x:v>
      </x:c>
      <x:c r="I21" s="39" t="str">
        <x:v>CÁLCULO DE PAGO</x:v>
      </x:c>
      <x:c r="J21" s="39" t="str">
        <x:v>CÁLCULO DE PAGO</x:v>
      </x:c>
      <x:c r="K21" s="39" t="str">
        <x:v>CÁLCULO DE PAGO</x:v>
      </x:c>
      <x:c r="L21" s="39" t="str">
        <x:v>CÁLCULO DE PAGO</x:v>
      </x:c>
      <x:c r="M21" s="39" t="str">
        <x:v>CÁLCULO DE PAGO</x:v>
      </x:c>
      <x:c r="N21" s="39" t="str">
        <x:v>CÁLCULO DE PAGO</x:v>
      </x:c>
      <x:c r="O21" s="39" t="str">
        <x:v>CÁLCULO DE PAGO</x:v>
      </x:c>
      <x:c r="P21" s="39" t="str">
        <x:v>CÁLCULO DE PAGO</x:v>
      </x:c>
      <x:c r="Q21" s="39" t="str">
        <x:v>CÁLCULO DE PAGO</x:v>
      </x:c>
      <x:c r="R21" s="39" t="str">
        <x:v>CÁLCULO DE PAGO</x:v>
      </x:c>
      <x:c r="S21" s="39" t="str">
        <x:v>CÁLCULO DE PAGO</x:v>
      </x:c>
      <x:c r="T21" s="39" t="str">
        <x:v>CÁLCULO DE PAGO</x:v>
      </x:c>
    </x:row>
    <x:row r="22">
      <x:c r="A22" s="176"/>
      <x:c r="B22" s="176"/>
      <x:c r="C22" s="176"/>
      <x:c r="D22" s="176"/>
      <x:c r="E22" s="176"/>
      <x:c r="F22" s="176"/>
      <x:c r="G22" s="176"/>
      <x:c r="H22" s="176"/>
      <x:c r="I22" s="176"/>
      <x:c r="J22" s="176"/>
      <x:c r="K22" s="176"/>
      <x:c r="L22" s="176"/>
      <x:c r="M22" s="176"/>
      <x:c r="N22" s="176"/>
      <x:c r="O22" s="176"/>
      <x:c r="P22" s="176"/>
      <x:c r="Q22" s="176"/>
      <x:c r="R22" s="176"/>
      <x:c r="S22" s="176"/>
      <x:c r="T22" s="176"/>
    </x:row>
    <x:row r="23">
      <x:c r="A23" s="192" t="str">
        <x:v>Ingresos</x:v>
      </x:c>
      <x:c r="B23" s="192" t="str">
        <x:v>Importe</x:v>
      </x:c>
      <x:c r="C23" s="115" t="str"/>
      <x:c r="D23" s="192" t="str">
        <x:v>Deducciones</x:v>
      </x:c>
      <x:c r="E23" s="192" t="str">
        <x:v>Importe</x:v>
      </x:c>
      <x:c r="F23" s="115" t="str"/>
      <x:c r="G23" s="176"/>
      <x:c r="H23" s="176"/>
      <x:c r="I23" s="176"/>
      <x:c r="J23" s="176"/>
      <x:c r="K23" s="176"/>
      <x:c r="L23" s="176"/>
      <x:c r="M23" s="176"/>
      <x:c r="N23" s="176"/>
      <x:c r="O23" s="176"/>
      <x:c r="P23" s="176"/>
      <x:c r="Q23" s="176"/>
      <x:c r="R23" s="176"/>
      <x:c r="S23" s="176"/>
      <x:c r="T23" s="176"/>
    </x:row>
    <x:row r="24">
      <x:c r="A24" s="178" t="str">
        <x:v>Pago base</x:v>
      </x:c>
      <x:c r="B24" s="179" t="n">
        <x:f>IFERROR(INDEX('NÓMINA'!$G$19:$G$58,MATCH($D$12,'NÓMINA'!$A$19:$A$58,0)),0)</x:f>
        <x:v>3800</x:v>
      </x:c>
      <x:c r="C24" s="176"/>
      <x:c r="D24" s="178" t="str">
        <x:v>Deducción recurrente</x:v>
      </x:c>
      <x:c r="E24" s="179" t="n">
        <x:f>IFERROR(INDEX('NÓMINA'!$M$19:$M$58,MATCH($D$12,'NÓMINA'!$A$19:$A$58,0)),0)</x:f>
        <x:v>50</x:v>
      </x:c>
      <x:c r="F24" s="176"/>
      <x:c r="G24" s="176"/>
      <x:c r="H24" s="176"/>
      <x:c r="I24" s="176"/>
      <x:c r="J24" s="176"/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178" t="str">
        <x:v>Pago de horas extra</x:v>
      </x:c>
      <x:c r="B25" s="179" t="n">
        <x:f>IFERROR(INDEX('NÓMINA'!$H$19:$H$58,MATCH($D$12,'NÓMINA'!$A$19:$A$58,0)),0)</x:f>
        <x:v>131.54099117290716</x:v>
      </x:c>
      <x:c r="C25" s="176"/>
      <x:c r="D25" s="178" t="str">
        <x:v>Otras deducciones</x:v>
      </x:c>
      <x:c r="E25" s="179" t="n">
        <x:f>IFERROR(INDEX('NÓMINA'!$N$19:$N$58,MATCH($D$12,'NÓMINA'!$A$19:$A$58,0)),0)</x:f>
        <x:v>0</x:v>
      </x:c>
      <x:c r="F25" s="176"/>
      <x:c r="G25" s="176"/>
      <x:c r="H25" s="176"/>
      <x:c r="I25" s="176"/>
      <x:c r="J25" s="176"/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178" t="str">
        <x:v>Complemento recurrente</x:v>
      </x:c>
      <x:c r="B26" s="179" t="n">
        <x:f>IFERROR(INDEX('NÓMINA'!$I$19:$I$58,MATCH($D$12,'NÓMINA'!$A$19:$A$58,0)),0)</x:f>
        <x:v>150</x:v>
      </x:c>
      <x:c r="C26" s="176"/>
      <x:c r="D26" s="178" t="str">
        <x:v>Fiscal / legal</x:v>
      </x:c>
      <x:c r="E26" s="179" t="n">
        <x:f>IFERROR(INDEX('NÓMINA'!$O$19:$O$58,MATCH($D$12,'NÓMINA'!$A$19:$A$58,0)),0)</x:f>
        <x:v>585</x:v>
      </x:c>
      <x:c r="F26" s="176"/>
      <x:c r="G26" s="176"/>
      <x:c r="H26" s="176"/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78" t="str">
        <x:v>Ingresos variables</x:v>
      </x:c>
      <x:c r="B27" s="179" t="n">
        <x:f>IFERROR(INDEX('NÓMINA'!$J$19:$J$58,MATCH($D$12,'NÓMINA'!$A$19:$A$58,0)),0)</x:f>
        <x:v>850</x:v>
      </x:c>
      <x:c r="C27" s="176"/>
      <x:c r="D27" s="178" t="str">
        <x:v>Deducciones totales</x:v>
      </x:c>
      <x:c r="E27" s="179" t="n">
        <x:f>SUM(E24:E26)</x:f>
        <x:v>635</x:v>
      </x:c>
      <x:c r="F27" s="176"/>
      <x:c r="G27" s="176"/>
      <x:c r="H27" s="176"/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78" t="str">
        <x:v>Reembolsos</x:v>
      </x:c>
      <x:c r="B28" s="179" t="n">
        <x:f>IFERROR(INDEX('NÓMINA'!$K$19:$K$58,MATCH($D$12,'NÓMINA'!$A$19:$A$58,0)),0)</x:f>
        <x:v>0</x:v>
      </x:c>
      <x:c r="C28" s="176"/>
      <x:c r="D28" s="176"/>
      <x:c r="E28" s="176"/>
      <x:c r="F28" s="176"/>
      <x:c r="G28" s="176"/>
      <x:c r="H28" s="176"/>
      <x:c r="I28" s="176"/>
      <x:c r="J28" s="176"/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78" t="str">
        <x:v>Pago bruto</x:v>
      </x:c>
      <x:c r="B29" s="179" t="n">
        <x:f>IFERROR(INDEX('NÓMINA'!$L$19:$L$58,MATCH($D$12,'NÓMINA'!$A$19:$A$58,0)),0)</x:f>
        <x:v>4931.5409911729075</x:v>
      </x:c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6"/>
      <x:c r="B30" s="176"/>
      <x:c r="C30" s="176"/>
      <x:c r="D30" s="176"/>
      <x:c r="E30" s="176"/>
      <x:c r="F30" s="176"/>
      <x:c r="G30" s="176"/>
      <x:c r="H30" s="176"/>
      <x:c r="I30" s="176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76"/>
      <x:c r="B31" s="176"/>
      <x:c r="C31" s="176"/>
      <x:c r="D31" s="176"/>
      <x:c r="E31" s="176"/>
      <x:c r="F31" s="176"/>
      <x:c r="G31" s="176"/>
      <x:c r="H31" s="176"/>
      <x:c r="I31" s="176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35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B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C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D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E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F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G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H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I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J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K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L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M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N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O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P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Q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R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S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T32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</x:row>
    <x:row r="33">
      <x:c r="A33" s="135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B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C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D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E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F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G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H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I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J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K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L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M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N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O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P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Q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R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S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T33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</x:row>
    <x:row r="34">
      <x:c r="A34" s="135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B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C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D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E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F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G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H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I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J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K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L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M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N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O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P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Q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R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S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T34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</x:row>
    <x:row r="35">
      <x:c r="A35" s="135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B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C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D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E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F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G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H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I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J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K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L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M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N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O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P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Q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R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S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T35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</x:row>
    <x:row r="36">
      <x:c r="A36" s="135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B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C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D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E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F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G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H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I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J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K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L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M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N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O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P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Q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R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S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  <x:c r="T36" s="136" t="str">
        <x:v>REVISIÓN DE NÓMINA  •  Confirme el respaldo de los ajustes aprobados, los importes legales, la referencia bancaria y los estados de aprobación y pago antes de liberar. Este documento es una vista de revisión interna, no un recibo de salario legal.</x:v>
      </x:c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76"/>
      <x:c r="B38" s="176"/>
      <x:c r="C38" s="176"/>
      <x:c r="D38" s="176"/>
      <x:c r="E38" s="176"/>
      <x:c r="F38" s="176"/>
      <x:c r="G38" s="176"/>
      <x:c r="H38" s="176"/>
      <x:c r="I38" s="176"/>
      <x:c r="J38" s="176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76"/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76"/>
      <x:c r="B40" s="176"/>
      <x:c r="C40" s="176"/>
      <x:c r="D40" s="176"/>
      <x:c r="E40" s="176"/>
      <x:c r="F40" s="176"/>
      <x:c r="G40" s="176"/>
      <x:c r="H40" s="176"/>
      <x:c r="I40" s="176"/>
      <x:c r="J40" s="176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76"/>
      <x:c r="B41" s="176"/>
      <x:c r="C41" s="176"/>
      <x:c r="D41" s="176"/>
      <x:c r="E41" s="176"/>
      <x:c r="F41" s="176"/>
      <x:c r="G41" s="176"/>
      <x:c r="H41" s="176"/>
      <x:c r="I41" s="176"/>
      <x:c r="J41" s="176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76"/>
      <x:c r="B42" s="176"/>
      <x:c r="C42" s="176"/>
      <x:c r="D42" s="176"/>
      <x:c r="E42" s="176"/>
      <x:c r="F42" s="176"/>
      <x:c r="G42" s="176"/>
      <x:c r="H42" s="176"/>
      <x:c r="I42" s="176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76"/>
      <x:c r="B43" s="176"/>
      <x:c r="C43" s="176"/>
      <x:c r="D43" s="176"/>
      <x:c r="E43" s="176"/>
      <x:c r="F43" s="176"/>
      <x:c r="G43" s="176"/>
      <x:c r="H43" s="176"/>
      <x:c r="I43" s="176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76"/>
      <x:c r="B44" s="176"/>
      <x:c r="C44" s="176"/>
      <x:c r="D44" s="176"/>
      <x:c r="E44" s="176"/>
      <x:c r="F44" s="176"/>
      <x:c r="G44" s="176"/>
      <x:c r="H44" s="176"/>
      <x:c r="I44" s="176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C13"/>
    <x:mergeCell ref="D12:F13"/>
    <x:mergeCell ref="G12:M13"/>
    <x:mergeCell ref="N12:T13"/>
    <x:mergeCell ref="A15:D15"/>
    <x:mergeCell ref="A16:D18"/>
    <x:mergeCell ref="E15:H15"/>
    <x:mergeCell ref="E16:H18"/>
    <x:mergeCell ref="I15:L15"/>
    <x:mergeCell ref="I16:L18"/>
    <x:mergeCell ref="M15:P15"/>
    <x:mergeCell ref="M16:P18"/>
    <x:mergeCell ref="Q15:T15"/>
    <x:mergeCell ref="Q16:T18"/>
    <x:mergeCell ref="A21:T21"/>
    <x:mergeCell ref="A32:T36"/>
  </x:mergeCells>
  <x:dataValidations count="1">
    <x:dataValidation type="list" sqref="D12">
      <x:formula1>'PAY-RUN'!$A$19:$A$58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2" t="str">
        <x:v>⌂  Inicio</x:v>
      </x:c>
      <x:c r="B2" s="12" t="str">
        <x:v>⌂  Inicio</x:v>
      </x:c>
      <x:c r="C2" s="12" t="str">
        <x:v>⚙  Configuración</x:v>
      </x:c>
      <x:c r="D2" s="12" t="str">
        <x:v>⚙  Configuración</x:v>
      </x:c>
      <x:c r="E2" s="12" t="str">
        <x:v>●  Empleados</x:v>
      </x:c>
      <x:c r="F2" s="12" t="str">
        <x:v>●  Empleados</x:v>
      </x:c>
      <x:c r="G2" s="12" t="str">
        <x:v>●  Empleados</x:v>
      </x:c>
      <x:c r="H2" s="12" t="str">
        <x:v>▤  Nómina</x:v>
      </x:c>
      <x:c r="I2" s="12" t="str">
        <x:v>▤  Nómina</x:v>
      </x:c>
      <x:c r="J2" s="12" t="str">
        <x:v>▤  Nómina</x:v>
      </x:c>
      <x:c r="K2" s="12" t="str">
        <x:v>＋  Ajustes</x:v>
      </x:c>
      <x:c r="L2" s="12" t="str">
        <x:v>＋  Ajustes</x:v>
      </x:c>
      <x:c r="M2" s="12" t="str">
        <x:v>▣  Recibo de pago</x:v>
      </x:c>
      <x:c r="N2" s="12" t="str">
        <x:v>▣  Recibo de pago</x:v>
      </x:c>
      <x:c r="O2" s="12" t="str">
        <x:v>▣  Recibo de pago</x:v>
      </x:c>
      <x:c r="P2" s="14" t="str">
        <x:v>▲  Excepciones</x:v>
      </x:c>
      <x:c r="Q2" s="14" t="str">
        <x:v>▲  Excepciones</x:v>
      </x:c>
      <x:c r="R2" s="12" t="str">
        <x:v>▥  Panel</x:v>
      </x:c>
      <x:c r="S2" s="12" t="str">
        <x:v>▥  Panel</x:v>
      </x:c>
      <x:c r="T2" s="12" t="str">
        <x:v>▥  Panel</x:v>
      </x:c>
    </x:row>
    <x:row r="3" ht="29" customHeight="1">
      <x:c r="A3" s="12" t="str">
        <x:v>⌂  Inicio</x:v>
      </x:c>
      <x:c r="B3" s="12" t="str">
        <x:v>⌂  Inicio</x:v>
      </x:c>
      <x:c r="C3" s="12" t="str">
        <x:v>⚙  Configuración</x:v>
      </x:c>
      <x:c r="D3" s="12" t="str">
        <x:v>⚙  Configuración</x:v>
      </x:c>
      <x:c r="E3" s="12" t="str">
        <x:v>●  Empleados</x:v>
      </x:c>
      <x:c r="F3" s="12" t="str">
        <x:v>●  Empleados</x:v>
      </x:c>
      <x:c r="G3" s="12" t="str">
        <x:v>●  Empleados</x:v>
      </x:c>
      <x:c r="H3" s="12" t="str">
        <x:v>▤  Nómina</x:v>
      </x:c>
      <x:c r="I3" s="12" t="str">
        <x:v>▤  Nómina</x:v>
      </x:c>
      <x:c r="J3" s="12" t="str">
        <x:v>▤  Nómina</x:v>
      </x:c>
      <x:c r="K3" s="12" t="str">
        <x:v>＋  Ajustes</x:v>
      </x:c>
      <x:c r="L3" s="12" t="str">
        <x:v>＋  Ajustes</x:v>
      </x:c>
      <x:c r="M3" s="12" t="str">
        <x:v>▣  Recibo de pago</x:v>
      </x:c>
      <x:c r="N3" s="12" t="str">
        <x:v>▣  Recibo de pago</x:v>
      </x:c>
      <x:c r="O3" s="12" t="str">
        <x:v>▣  Recibo de pago</x:v>
      </x:c>
      <x:c r="P3" s="15" t="str">
        <x:v>▲  Excepciones</x:v>
      </x:c>
      <x:c r="Q3" s="15" t="str">
        <x:v>▲  Excepciones</x:v>
      </x:c>
      <x:c r="R3" s="12" t="str">
        <x:v>▥  Panel</x:v>
      </x:c>
      <x:c r="S3" s="12" t="str">
        <x:v>▥  Panel</x:v>
      </x:c>
      <x:c r="T3" s="12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COLA DE ATENCIÓN</x:v>
      </x:c>
      <x:c r="B5" s="19" t="str">
        <x:v>COLA DE ATENCIÓN</x:v>
      </x:c>
      <x:c r="C5" s="19" t="str">
        <x:v>COLA DE ATENCIÓN</x:v>
      </x:c>
      <x:c r="D5" s="19" t="str">
        <x:v>COLA DE ATENCIÓN</x:v>
      </x:c>
      <x:c r="E5" s="19" t="str">
        <x:v>COLA DE ATENCIÓN</x:v>
      </x:c>
      <x:c r="F5" s="19" t="str">
        <x:v>COLA DE ATENCIÓN</x:v>
      </x:c>
      <x:c r="G5" s="19" t="str">
        <x:v>COLA DE ATENCIÓN</x:v>
      </x:c>
      <x:c r="H5" s="19" t="str">
        <x:v>COLA DE ATENCIÓN</x:v>
      </x:c>
      <x:c r="I5" s="19" t="str">
        <x:v>COLA DE ATENCIÓN</x:v>
      </x:c>
      <x:c r="J5" s="19" t="str">
        <x:v>COLA DE ATENCIÓN</x:v>
      </x:c>
      <x:c r="K5" s="19" t="str">
        <x:v>COLA DE ATENCIÓN</x:v>
      </x:c>
      <x:c r="L5" s="19" t="str">
        <x:v>COLA DE ATENCIÓN</x:v>
      </x:c>
      <x:c r="M5" s="19" t="str">
        <x:v>COLA DE ATENCIÓN</x:v>
      </x:c>
      <x:c r="N5" s="19" t="str">
        <x:v>COLA DE ATENCIÓN</x:v>
      </x:c>
      <x:c r="O5" s="19" t="str">
        <x:v>COLA DE ATENCIÓN</x:v>
      </x:c>
      <x:c r="P5" s="19" t="str">
        <x:v>COLA DE ATENCIÓN</x:v>
      </x:c>
      <x:c r="Q5" s="28" t="str">
        <x:v>RESOLVER PRIMERO</x:v>
      </x:c>
      <x:c r="R5" s="29" t="str">
        <x:v>RESOLVER PRIMERO</x:v>
      </x:c>
      <x:c r="S5" s="29" t="str">
        <x:v>RESOLVER PRIMERO</x:v>
      </x:c>
      <x:c r="T5" s="29" t="str">
        <x:v>RESOLVER PRIMERO</x:v>
      </x:c>
    </x:row>
    <x:row r="6" ht="28" customHeight="1">
      <x:c r="A6" s="181" t="str">
        <x:v>Excepciones de nómina</x:v>
      </x:c>
      <x:c r="B6" s="22" t="str">
        <x:v>Excepciones de nómina</x:v>
      </x:c>
      <x:c r="C6" s="22" t="str">
        <x:v>Excepciones de nómina</x:v>
      </x:c>
      <x:c r="D6" s="22" t="str">
        <x:v>Excepciones de nómina</x:v>
      </x:c>
      <x:c r="E6" s="22" t="str">
        <x:v>Excepciones de nómina</x:v>
      </x:c>
      <x:c r="F6" s="22" t="str">
        <x:v>Excepciones de nómina</x:v>
      </x:c>
      <x:c r="G6" s="22" t="str">
        <x:v>Excepciones de nómina</x:v>
      </x:c>
      <x:c r="H6" s="22" t="str">
        <x:v>Excepciones de nómina</x:v>
      </x:c>
      <x:c r="I6" s="22" t="str">
        <x:v>Excepciones de nómina</x:v>
      </x:c>
      <x:c r="J6" s="22" t="str">
        <x:v>Excepciones de nómina</x:v>
      </x:c>
      <x:c r="K6" s="22" t="str">
        <x:v>Excepciones de nómina</x:v>
      </x:c>
      <x:c r="L6" s="22" t="str">
        <x:v>Excepciones de nómina</x:v>
      </x:c>
      <x:c r="M6" s="22" t="str">
        <x:v>Excepciones de nómina</x:v>
      </x:c>
      <x:c r="N6" s="22" t="str">
        <x:v>Excepciones de nómina</x:v>
      </x:c>
      <x:c r="O6" s="22" t="str">
        <x:v>Excepciones de nómina</x:v>
      </x:c>
      <x:c r="P6" s="22" t="str">
        <x:v>Excepciones de nómina</x:v>
      </x:c>
      <x:c r="Q6" s="28" t="str">
        <x:v>RESOLVER PRIMERO</x:v>
      </x:c>
      <x:c r="R6" s="29" t="str">
        <x:v>RESOLVER PRIMERO</x:v>
      </x:c>
      <x:c r="S6" s="29" t="str">
        <x:v>RESOLVER PRIMERO</x:v>
      </x:c>
      <x:c r="T6" s="29" t="str">
        <x:v>RESOLVER PRIMERO</x:v>
      </x:c>
    </x:row>
    <x:row r="7" ht="28" customHeight="1">
      <x:c r="A7" s="181" t="str">
        <x:v>Excepciones de nómina</x:v>
      </x:c>
      <x:c r="B7" s="22" t="str">
        <x:v>Excepciones de nómina</x:v>
      </x:c>
      <x:c r="C7" s="22" t="str">
        <x:v>Excepciones de nómina</x:v>
      </x:c>
      <x:c r="D7" s="22" t="str">
        <x:v>Excepciones de nómina</x:v>
      </x:c>
      <x:c r="E7" s="22" t="str">
        <x:v>Excepciones de nómina</x:v>
      </x:c>
      <x:c r="F7" s="22" t="str">
        <x:v>Excepciones de nómina</x:v>
      </x:c>
      <x:c r="G7" s="22" t="str">
        <x:v>Excepciones de nómina</x:v>
      </x:c>
      <x:c r="H7" s="22" t="str">
        <x:v>Excepciones de nómina</x:v>
      </x:c>
      <x:c r="I7" s="22" t="str">
        <x:v>Excepciones de nómina</x:v>
      </x:c>
      <x:c r="J7" s="22" t="str">
        <x:v>Excepciones de nómina</x:v>
      </x:c>
      <x:c r="K7" s="22" t="str">
        <x:v>Excepciones de nómina</x:v>
      </x:c>
      <x:c r="L7" s="22" t="str">
        <x:v>Excepciones de nómina</x:v>
      </x:c>
      <x:c r="M7" s="22" t="str">
        <x:v>Excepciones de nómina</x:v>
      </x:c>
      <x:c r="N7" s="22" t="str">
        <x:v>Excepciones de nómina</x:v>
      </x:c>
      <x:c r="O7" s="22" t="str">
        <x:v>Excepciones de nómina</x:v>
      </x:c>
      <x:c r="P7" s="22" t="str">
        <x:v>Excepciones de nómina</x:v>
      </x:c>
      <x:c r="Q7" s="28" t="str">
        <x:v>RESOLVER PRIMERO</x:v>
      </x:c>
      <x:c r="R7" s="29" t="str">
        <x:v>RESOLVER PRIMERO</x:v>
      </x:c>
      <x:c r="S7" s="29" t="str">
        <x:v>RESOLVER PRIMERO</x:v>
      </x:c>
      <x:c r="T7" s="29" t="str">
        <x:v>RESOLVER PRIMERO</x:v>
      </x:c>
    </x:row>
    <x:row r="8" ht="28" customHeight="1">
      <x:c r="A8" s="181" t="str">
        <x:v>Excepciones de nómina</x:v>
      </x:c>
      <x:c r="B8" s="22" t="str">
        <x:v>Excepciones de nómina</x:v>
      </x:c>
      <x:c r="C8" s="22" t="str">
        <x:v>Excepciones de nómina</x:v>
      </x:c>
      <x:c r="D8" s="22" t="str">
        <x:v>Excepciones de nómina</x:v>
      </x:c>
      <x:c r="E8" s="22" t="str">
        <x:v>Excepciones de nómina</x:v>
      </x:c>
      <x:c r="F8" s="22" t="str">
        <x:v>Excepciones de nómina</x:v>
      </x:c>
      <x:c r="G8" s="22" t="str">
        <x:v>Excepciones de nómina</x:v>
      </x:c>
      <x:c r="H8" s="22" t="str">
        <x:v>Excepciones de nómina</x:v>
      </x:c>
      <x:c r="I8" s="22" t="str">
        <x:v>Excepciones de nómina</x:v>
      </x:c>
      <x:c r="J8" s="22" t="str">
        <x:v>Excepciones de nómina</x:v>
      </x:c>
      <x:c r="K8" s="22" t="str">
        <x:v>Excepciones de nómina</x:v>
      </x:c>
      <x:c r="L8" s="22" t="str">
        <x:v>Excepciones de nómina</x:v>
      </x:c>
      <x:c r="M8" s="22" t="str">
        <x:v>Excepciones de nómina</x:v>
      </x:c>
      <x:c r="N8" s="22" t="str">
        <x:v>Excepciones de nómina</x:v>
      </x:c>
      <x:c r="O8" s="22" t="str">
        <x:v>Excepciones de nómina</x:v>
      </x:c>
      <x:c r="P8" s="22" t="str">
        <x:v>Excepciones de nómina</x:v>
      </x:c>
      <x:c r="Q8" s="28" t="str">
        <x:v>RESOLVER PRIMERO</x:v>
      </x:c>
      <x:c r="R8" s="29" t="str">
        <x:v>RESOLVER PRIMERO</x:v>
      </x:c>
      <x:c r="S8" s="29" t="str">
        <x:v>RESOLVER PRIMERO</x:v>
      </x:c>
      <x:c r="T8" s="29" t="str">
        <x:v>RESOLVER PRIMERO</x:v>
      </x:c>
    </x:row>
    <x:row r="9" ht="22" customHeight="1">
      <x:c r="A9" s="33" t="str">
        <x:v>Priorice las incidencias de aprobación, pago y ajustes antes de liberar la nómina.</x:v>
      </x:c>
      <x:c r="B9" s="33" t="str">
        <x:v>Priorice las incidencias de aprobación, pago y ajustes antes de liberar la nómina.</x:v>
      </x:c>
      <x:c r="C9" s="33" t="str">
        <x:v>Priorice las incidencias de aprobación, pago y ajustes antes de liberar la nómina.</x:v>
      </x:c>
      <x:c r="D9" s="33" t="str">
        <x:v>Priorice las incidencias de aprobación, pago y ajustes antes de liberar la nómina.</x:v>
      </x:c>
      <x:c r="E9" s="33" t="str">
        <x:v>Priorice las incidencias de aprobación, pago y ajustes antes de liberar la nómina.</x:v>
      </x:c>
      <x:c r="F9" s="33" t="str">
        <x:v>Priorice las incidencias de aprobación, pago y ajustes antes de liberar la nómina.</x:v>
      </x:c>
      <x:c r="G9" s="33" t="str">
        <x:v>Priorice las incidencias de aprobación, pago y ajustes antes de liberar la nómina.</x:v>
      </x:c>
      <x:c r="H9" s="33" t="str">
        <x:v>Priorice las incidencias de aprobación, pago y ajustes antes de liberar la nómina.</x:v>
      </x:c>
      <x:c r="I9" s="33" t="str">
        <x:v>Priorice las incidencias de aprobación, pago y ajustes antes de liberar la nómina.</x:v>
      </x:c>
      <x:c r="J9" s="33" t="str">
        <x:v>Priorice las incidencias de aprobación, pago y ajustes antes de liberar la nómina.</x:v>
      </x:c>
      <x:c r="K9" s="33" t="str">
        <x:v>Priorice las incidencias de aprobación, pago y ajustes antes de liberar la nómina.</x:v>
      </x:c>
      <x:c r="L9" s="33" t="str">
        <x:v>Priorice las incidencias de aprobación, pago y ajustes antes de liberar la nómina.</x:v>
      </x:c>
      <x:c r="M9" s="33" t="str">
        <x:v>Priorice las incidencias de aprobación, pago y ajustes antes de liberar la nómina.</x:v>
      </x:c>
      <x:c r="N9" s="33" t="str">
        <x:v>Priorice las incidencias de aprobación, pago y ajustes antes de liberar la nómina.</x:v>
      </x:c>
      <x:c r="O9" s="33" t="str">
        <x:v>Priorice las incidencias de aprobación, pago y ajustes antes de liberar la nómina.</x:v>
      </x:c>
      <x:c r="P9" s="33" t="str">
        <x:v>Priorice las incidencias de aprobación, pago y ajustes antes de liberar la nómina.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Priorice las incidencias de aprobación, pago y ajustes antes de liberar la nómina.</x:v>
      </x:c>
      <x:c r="B10" s="33" t="str">
        <x:v>Priorice las incidencias de aprobación, pago y ajustes antes de liberar la nómina.</x:v>
      </x:c>
      <x:c r="C10" s="33" t="str">
        <x:v>Priorice las incidencias de aprobación, pago y ajustes antes de liberar la nómina.</x:v>
      </x:c>
      <x:c r="D10" s="33" t="str">
        <x:v>Priorice las incidencias de aprobación, pago y ajustes antes de liberar la nómina.</x:v>
      </x:c>
      <x:c r="E10" s="33" t="str">
        <x:v>Priorice las incidencias de aprobación, pago y ajustes antes de liberar la nómina.</x:v>
      </x:c>
      <x:c r="F10" s="33" t="str">
        <x:v>Priorice las incidencias de aprobación, pago y ajustes antes de liberar la nómina.</x:v>
      </x:c>
      <x:c r="G10" s="33" t="str">
        <x:v>Priorice las incidencias de aprobación, pago y ajustes antes de liberar la nómina.</x:v>
      </x:c>
      <x:c r="H10" s="33" t="str">
        <x:v>Priorice las incidencias de aprobación, pago y ajustes antes de liberar la nómina.</x:v>
      </x:c>
      <x:c r="I10" s="33" t="str">
        <x:v>Priorice las incidencias de aprobación, pago y ajustes antes de liberar la nómina.</x:v>
      </x:c>
      <x:c r="J10" s="33" t="str">
        <x:v>Priorice las incidencias de aprobación, pago y ajustes antes de liberar la nómina.</x:v>
      </x:c>
      <x:c r="K10" s="33" t="str">
        <x:v>Priorice las incidencias de aprobación, pago y ajustes antes de liberar la nómina.</x:v>
      </x:c>
      <x:c r="L10" s="33" t="str">
        <x:v>Priorice las incidencias de aprobación, pago y ajustes antes de liberar la nómina.</x:v>
      </x:c>
      <x:c r="M10" s="33" t="str">
        <x:v>Priorice las incidencias de aprobación, pago y ajustes antes de liberar la nómina.</x:v>
      </x:c>
      <x:c r="N10" s="33" t="str">
        <x:v>Priorice las incidencias de aprobación, pago y ajustes antes de liberar la nómina.</x:v>
      </x:c>
      <x:c r="O10" s="33" t="str">
        <x:v>Priorice las incidencias de aprobación, pago y ajustes antes de liberar la nómina.</x:v>
      </x:c>
      <x:c r="P10" s="33" t="str">
        <x:v>Priorice las incidencias de aprobación, pago y ajustes antes de liberar la nómina.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99" t="str">
        <x:v>INCIDENCIAS ABIERTAS DE NÓMINA</x:v>
      </x:c>
      <x:c r="B12" s="99" t="str">
        <x:v>INCIDENCIAS ABIERTAS DE NÓMINA</x:v>
      </x:c>
      <x:c r="C12" s="99" t="str">
        <x:v>INCIDENCIAS ABIERTAS DE NÓMINA</x:v>
      </x:c>
      <x:c r="D12" s="99" t="str">
        <x:v>INCIDENCIAS ABIERTAS DE NÓMINA</x:v>
      </x:c>
      <x:c r="E12" s="102" t="str">
        <x:v>REQUIERE APROBACIÓN</x:v>
      </x:c>
      <x:c r="F12" s="102" t="str">
        <x:v>REQUIERE APROBACIÓN</x:v>
      </x:c>
      <x:c r="G12" s="102" t="str">
        <x:v>REQUIERE APROBACIÓN</x:v>
      </x:c>
      <x:c r="H12" s="102" t="str">
        <x:v>REQUIERE APROBACIÓN</x:v>
      </x:c>
      <x:c r="I12" s="73" t="str">
        <x:v>PAGOS NO PREPARADOS</x:v>
      </x:c>
      <x:c r="J12" s="73" t="str">
        <x:v>PAGOS NO PREPARADOS</x:v>
      </x:c>
      <x:c r="K12" s="73" t="str">
        <x:v>PAGOS NO PREPARADOS</x:v>
      </x:c>
      <x:c r="L12" s="73" t="str">
        <x:v>PAGOS NO PREPARADOS</x:v>
      </x:c>
      <x:c r="M12" s="99" t="str">
        <x:v>AJUSTES EN BORRADOR</x:v>
      </x:c>
      <x:c r="N12" s="99" t="str">
        <x:v>AJUSTES EN BORRADOR</x:v>
      </x:c>
      <x:c r="O12" s="99" t="str">
        <x:v>AJUSTES EN BORRADOR</x:v>
      </x:c>
      <x:c r="P12" s="99" t="str">
        <x:v>AJUSTES EN BORRADOR</x:v>
      </x:c>
      <x:c r="Q12" s="176"/>
      <x:c r="R12" s="176"/>
      <x:c r="S12" s="176"/>
      <x:c r="T12" s="176"/>
    </x:row>
    <x:row r="13">
      <x:c r="A13" s="92" t="n">
        <x:f>COUNTIFS('NÓMINA'!$A$19:$A$58,"&lt;&gt;",'NÓMINA'!$S$19:$S$58,"&lt;&gt;LIMPIO")</x:f>
        <x:v>1</x:v>
      </x:c>
      <x:c r="B13" s="87" t="str"/>
      <x:c r="C13" s="87" t="str"/>
      <x:c r="D13" s="88" t="str"/>
      <x:c r="E13" s="92" t="n">
        <x:f>COUNTIF('NÓMINA'!$S$19:$S$58,"REQUIERE APROBACIÓN")</x:f>
        <x:v>1</x:v>
      </x:c>
      <x:c r="F13" s="87" t="str"/>
      <x:c r="G13" s="87" t="str"/>
      <x:c r="H13" s="88" t="str"/>
      <x:c r="I13" s="92" t="n">
        <x:f>COUNTIF('NÓMINA'!$R$19:$R$58,"No programado")</x:f>
        <x:v>1</x:v>
      </x:c>
      <x:c r="J13" s="87" t="str"/>
      <x:c r="K13" s="87" t="str"/>
      <x:c r="L13" s="88" t="str"/>
      <x:c r="M13" s="92" t="n">
        <x:f>COUNTIF('AJUSTES'!$G$14:$G$60,"Borrador")</x:f>
        <x:v>1</x:v>
      </x:c>
      <x:c r="N13" s="87" t="str"/>
      <x:c r="O13" s="87" t="str"/>
      <x:c r="P13" s="88" t="str"/>
      <x:c r="Q13" s="176"/>
      <x:c r="R13" s="176"/>
      <x:c r="S13" s="176"/>
      <x:c r="T13" s="176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176"/>
      <x:c r="R14" s="176"/>
      <x:c r="S14" s="176"/>
      <x:c r="T14" s="176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176"/>
      <x:c r="R15" s="176"/>
      <x:c r="S15" s="176"/>
      <x:c r="T15" s="176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76"/>
      <x:c r="B17" s="176"/>
      <x:c r="C17" s="176"/>
      <x:c r="D17" s="176"/>
      <x:c r="E17" s="176"/>
      <x:c r="F17" s="176"/>
      <x:c r="G17" s="176"/>
      <x:c r="H17" s="176"/>
      <x:c r="I17" s="176"/>
      <x:c r="J17" s="176"/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 ht="24" customHeight="1">
      <x:c r="A18" s="39" t="str">
        <x:v>COLA PRIORITARIA  •  ACTUALICE LOS REGISTROS DE ORIGEN PARA RESOLVER</x:v>
      </x:c>
      <x:c r="B18" s="39" t="str">
        <x:v>COLA PRIORITARIA  •  ACTUALICE LOS REGISTROS DE ORIGEN PARA RESOLVER</x:v>
      </x:c>
      <x:c r="C18" s="39" t="str">
        <x:v>COLA PRIORITARIA  •  ACTUALICE LOS REGISTROS DE ORIGEN PARA RESOLVER</x:v>
      </x:c>
      <x:c r="D18" s="39" t="str">
        <x:v>COLA PRIORITARIA  •  ACTUALICE LOS REGISTROS DE ORIGEN PARA RESOLVER</x:v>
      </x:c>
      <x:c r="E18" s="39" t="str">
        <x:v>COLA PRIORITARIA  •  ACTUALICE LOS REGISTROS DE ORIGEN PARA RESOLVER</x:v>
      </x:c>
      <x:c r="F18" s="39" t="str">
        <x:v>COLA PRIORITARIA  •  ACTUALICE LOS REGISTROS DE ORIGEN PARA RESOLVER</x:v>
      </x:c>
      <x:c r="G18" s="39" t="str">
        <x:v>COLA PRIORITARIA  •  ACTUALICE LOS REGISTROS DE ORIGEN PARA RESOLVER</x:v>
      </x:c>
      <x:c r="H18" s="39" t="str">
        <x:v>COLA PRIORITARIA  •  ACTUALICE LOS REGISTROS DE ORIGEN PARA RESOLVER</x:v>
      </x:c>
      <x:c r="I18" s="39" t="str">
        <x:v>COLA PRIORITARIA  •  ACTUALICE LOS REGISTROS DE ORIGEN PARA RESOLVER</x:v>
      </x:c>
      <x:c r="J18" s="39" t="str">
        <x:v>COLA PRIORITARIA  •  ACTUALICE LOS REGISTROS DE ORIGEN PARA RESOLVER</x:v>
      </x:c>
      <x:c r="K18" s="39" t="str">
        <x:v>COLA PRIORITARIA  •  ACTUALICE LOS REGISTROS DE ORIGEN PARA RESOLVER</x:v>
      </x:c>
      <x:c r="L18" s="39" t="str">
        <x:v>COLA PRIORITARIA  •  ACTUALICE LOS REGISTROS DE ORIGEN PARA RESOLVER</x:v>
      </x:c>
      <x:c r="M18" s="39" t="str">
        <x:v>COLA PRIORITARIA  •  ACTUALICE LOS REGISTROS DE ORIGEN PARA RESOLVER</x:v>
      </x:c>
      <x:c r="N18" s="39" t="str">
        <x:v>COLA PRIORITARIA  •  ACTUALICE LOS REGISTROS DE ORIGEN PARA RESOLVER</x:v>
      </x:c>
      <x:c r="O18" s="39" t="str">
        <x:v>COLA PRIORITARIA  •  ACTUALICE LOS REGISTROS DE ORIGEN PARA RESOLVER</x:v>
      </x:c>
      <x:c r="P18" s="39" t="str">
        <x:v>COLA PRIORITARIA  •  ACTUALICE LOS REGISTROS DE ORIGEN PARA RESOLVER</x:v>
      </x:c>
      <x:c r="Q18" s="39" t="str">
        <x:v>COLA PRIORITARIA  •  ACTUALICE LOS REGISTROS DE ORIGEN PARA RESOLVER</x:v>
      </x:c>
      <x:c r="R18" s="39" t="str">
        <x:v>COLA PRIORITARIA  •  ACTUALICE LOS REGISTROS DE ORIGEN PARA RESOLVER</x:v>
      </x:c>
      <x:c r="S18" s="39" t="str">
        <x:v>COLA PRIORITARIA  •  ACTUALICE LOS REGISTROS DE ORIGEN PARA RESOLVER</x:v>
      </x:c>
      <x:c r="T18" s="39" t="str">
        <x:v>COLA PRIORITARIA  •  ACTUALICE LOS REGISTROS DE ORIGEN PARA RESOLVER</x:v>
      </x:c>
    </x:row>
    <x:row r="19">
      <x:c r="A19" s="66" t="str">
        <x:v>ID del empleado</x:v>
      </x:c>
      <x:c r="B19" s="66" t="str">
        <x:v>Empleado</x:v>
      </x:c>
      <x:c r="C19" s="66" t="str">
        <x:v>Departamento</x:v>
      </x:c>
      <x:c r="D19" s="66" t="str">
        <x:v>Pago bruto</x:v>
      </x:c>
      <x:c r="E19" s="66" t="str">
        <x:v>Pago neto</x:v>
      </x:c>
      <x:c r="F19" s="66" t="str">
        <x:v>Aprobación</x:v>
      </x:c>
      <x:c r="G19" s="66" t="str">
        <x:v>Estado del pago</x:v>
      </x:c>
      <x:c r="H19" s="66" t="str">
        <x:v>Excepción</x:v>
      </x:c>
      <x:c r="I19" s="66" t="str">
        <x:v>Revisor</x:v>
      </x:c>
      <x:c r="J19" s="176"/>
      <x:c r="K19" s="8" t="str">
        <x:v>CONTROL DE AJUSTES</x:v>
      </x:c>
      <x:c r="L19" s="8" t="str">
        <x:v>CONTROL DE AJUSTES</x:v>
      </x:c>
      <x:c r="M19" s="8" t="str">
        <x:v>CONTROL DE AJUSTES</x:v>
      </x:c>
      <x:c r="N19" s="8" t="str">
        <x:v>CONTROL DE AJUSTES</x:v>
      </x:c>
      <x:c r="O19" s="8" t="str">
        <x:v>CONTROL DE AJUSTES</x:v>
      </x:c>
      <x:c r="P19" s="8" t="str">
        <x:v>CONTROL DE AJUSTES</x:v>
      </x:c>
      <x:c r="Q19" s="8" t="str">
        <x:v>CONTROL DE AJUSTES</x:v>
      </x:c>
      <x:c r="R19" s="8" t="str">
        <x:v>CONTROL DE AJUSTES</x:v>
      </x:c>
      <x:c r="S19" s="8" t="str">
        <x:v>CONTROL DE AJUSTES</x:v>
      </x:c>
      <x:c r="T19" s="8" t="str">
        <x:v>CONTROL DE AJUSTES</x:v>
      </x:c>
    </x:row>
    <x:row r="20">
      <x:c r="A20" s="190" t="str">
        <x:f>IF('NÓMINA'!$A$19="","",IF('NÓMINA'!$S$19="LIMPIO","",'NÓMINA'!$A$19))</x:f>
      </x:c>
      <x:c r="B20" s="190" t="str">
        <x:f>IF('NÓMINA'!$A$19="","",IF('NÓMINA'!$S$19="LIMPIO","",'NÓMINA'!$B$19))</x:f>
      </x:c>
      <x:c r="C20" s="190" t="str">
        <x:f>IF('NÓMINA'!$A$19="","",IF('NÓMINA'!$S$19="LIMPIO","",'NÓMINA'!$C$19))</x:f>
      </x:c>
      <x:c r="D20" s="191" t="str">
        <x:f>IF('NÓMINA'!$A$19="","",IF('NÓMINA'!$S$19="LIMPIO","",'NÓMINA'!$L$19))</x:f>
      </x:c>
      <x:c r="E20" s="191" t="str">
        <x:f>IF('NÓMINA'!$A$19="","",IF('NÓMINA'!$S$19="LIMPIO","",'NÓMINA'!$P$19))</x:f>
      </x:c>
      <x:c r="F20" s="190" t="str">
        <x:f>IF('NÓMINA'!$A$19="","",IF('NÓMINA'!$S$19="LIMPIO","",'NÓMINA'!$Q$19))</x:f>
      </x:c>
      <x:c r="G20" s="190" t="str">
        <x:f>IF('NÓMINA'!$A$19="","",IF('NÓMINA'!$S$19="LIMPIO","",'NÓMINA'!$R$19))</x:f>
      </x:c>
      <x:c r="H20" s="190" t="str">
        <x:f>IF('NÓMINA'!$A$19="","",IF('NÓMINA'!$S$19="LIMPIO","",'NÓMINA'!$S$19))</x:f>
      </x:c>
      <x:c r="I20" s="190" t="str">
        <x:f>IF('NÓMINA'!$A$19="","",IF('NÓMINA'!$S$19="LIMPIO","",'NÓMINA'!$T$19))</x:f>
      </x:c>
      <x:c r="J20" s="176"/>
      <x:c r="K20" s="8" t="str">
        <x:v>CONTROL DE AJUSTES</x:v>
      </x:c>
      <x:c r="L20" s="8" t="str">
        <x:v>CONTROL DE AJUSTES</x:v>
      </x:c>
      <x:c r="M20" s="8" t="str">
        <x:v>CONTROL DE AJUSTES</x:v>
      </x:c>
      <x:c r="N20" s="8" t="str">
        <x:v>CONTROL DE AJUSTES</x:v>
      </x:c>
      <x:c r="O20" s="8" t="str">
        <x:v>CONTROL DE AJUSTES</x:v>
      </x:c>
      <x:c r="P20" s="8" t="str">
        <x:v>CONTROL DE AJUSTES</x:v>
      </x:c>
      <x:c r="Q20" s="8" t="str">
        <x:v>CONTROL DE AJUSTES</x:v>
      </x:c>
      <x:c r="R20" s="8" t="str">
        <x:v>CONTROL DE AJUSTES</x:v>
      </x:c>
      <x:c r="S20" s="8" t="str">
        <x:v>CONTROL DE AJUSTES</x:v>
      </x:c>
      <x:c r="T20" s="8" t="str">
        <x:v>CONTROL DE AJUSTES</x:v>
      </x:c>
    </x:row>
    <x:row r="21">
      <x:c r="A21" s="190" t="str">
        <x:f>IF('NÓMINA'!$A$20="","",IF('NÓMINA'!$S$20="LIMPIO","",'NÓMINA'!$A$20))</x:f>
      </x:c>
      <x:c r="B21" s="190" t="str">
        <x:f>IF('NÓMINA'!$A$20="","",IF('NÓMINA'!$S$20="LIMPIO","",'NÓMINA'!$B$20))</x:f>
      </x:c>
      <x:c r="C21" s="190" t="str">
        <x:f>IF('NÓMINA'!$A$20="","",IF('NÓMINA'!$S$20="LIMPIO","",'NÓMINA'!$C$20))</x:f>
      </x:c>
      <x:c r="D21" s="191" t="str">
        <x:f>IF('NÓMINA'!$A$20="","",IF('NÓMINA'!$S$20="LIMPIO","",'NÓMINA'!$L$20))</x:f>
      </x:c>
      <x:c r="E21" s="191" t="str">
        <x:f>IF('NÓMINA'!$A$20="","",IF('NÓMINA'!$S$20="LIMPIO","",'NÓMINA'!$P$20))</x:f>
      </x:c>
      <x:c r="F21" s="190" t="str">
        <x:f>IF('NÓMINA'!$A$20="","",IF('NÓMINA'!$S$20="LIMPIO","",'NÓMINA'!$Q$20))</x:f>
      </x:c>
      <x:c r="G21" s="190" t="str">
        <x:f>IF('NÓMINA'!$A$20="","",IF('NÓMINA'!$S$20="LIMPIO","",'NÓMINA'!$R$20))</x:f>
      </x:c>
      <x:c r="H21" s="190" t="str">
        <x:f>IF('NÓMINA'!$A$20="","",IF('NÓMINA'!$S$20="LIMPIO","",'NÓMINA'!$S$20))</x:f>
      </x:c>
      <x:c r="I21" s="190" t="str">
        <x:f>IF('NÓMINA'!$A$20="","",IF('NÓMINA'!$S$20="LIMPIO","",'NÓMINA'!$T$20))</x:f>
      </x:c>
      <x:c r="J21" s="176"/>
      <x:c r="K21" s="8" t="str">
        <x:v>CONTROL DE AJUSTES</x:v>
      </x:c>
      <x:c r="L21" s="8" t="str">
        <x:v>CONTROL DE AJUSTES</x:v>
      </x:c>
      <x:c r="M21" s="8" t="str">
        <x:v>CONTROL DE AJUSTES</x:v>
      </x:c>
      <x:c r="N21" s="8" t="str">
        <x:v>CONTROL DE AJUSTES</x:v>
      </x:c>
      <x:c r="O21" s="8" t="str">
        <x:v>CONTROL DE AJUSTES</x:v>
      </x:c>
      <x:c r="P21" s="8" t="str">
        <x:v>CONTROL DE AJUSTES</x:v>
      </x:c>
      <x:c r="Q21" s="8" t="str">
        <x:v>CONTROL DE AJUSTES</x:v>
      </x:c>
      <x:c r="R21" s="8" t="str">
        <x:v>CONTROL DE AJUSTES</x:v>
      </x:c>
      <x:c r="S21" s="8" t="str">
        <x:v>CONTROL DE AJUSTES</x:v>
      </x:c>
      <x:c r="T21" s="8" t="str">
        <x:v>CONTROL DE AJUSTES</x:v>
      </x:c>
    </x:row>
    <x:row r="22">
      <x:c r="A22" s="190" t="str">
        <x:f>IF('NÓMINA'!$A$21="","",IF('NÓMINA'!$S$21="LIMPIO","",'NÓMINA'!$A$21))</x:f>
      </x:c>
      <x:c r="B22" s="190" t="str">
        <x:f>IF('NÓMINA'!$A$21="","",IF('NÓMINA'!$S$21="LIMPIO","",'NÓMINA'!$B$21))</x:f>
      </x:c>
      <x:c r="C22" s="190" t="str">
        <x:f>IF('NÓMINA'!$A$21="","",IF('NÓMINA'!$S$21="LIMPIO","",'NÓMINA'!$C$21))</x:f>
      </x:c>
      <x:c r="D22" s="191" t="str">
        <x:f>IF('NÓMINA'!$A$21="","",IF('NÓMINA'!$S$21="LIMPIO","",'NÓMINA'!$L$21))</x:f>
      </x:c>
      <x:c r="E22" s="191" t="str">
        <x:f>IF('NÓMINA'!$A$21="","",IF('NÓMINA'!$S$21="LIMPIO","",'NÓMINA'!$P$21))</x:f>
      </x:c>
      <x:c r="F22" s="190" t="str">
        <x:f>IF('NÓMINA'!$A$21="","",IF('NÓMINA'!$S$21="LIMPIO","",'NÓMINA'!$Q$21))</x:f>
      </x:c>
      <x:c r="G22" s="190" t="str">
        <x:f>IF('NÓMINA'!$A$21="","",IF('NÓMINA'!$S$21="LIMPIO","",'NÓMINA'!$R$21))</x:f>
      </x:c>
      <x:c r="H22" s="190" t="str">
        <x:f>IF('NÓMINA'!$A$21="","",IF('NÓMINA'!$S$21="LIMPIO","",'NÓMINA'!$S$21))</x:f>
      </x:c>
      <x:c r="I22" s="190" t="str">
        <x:f>IF('NÓMINA'!$A$21="","",IF('NÓMINA'!$S$21="LIMPIO","",'NÓMINA'!$T$21))</x:f>
      </x:c>
      <x:c r="J22" s="176"/>
      <x:c r="K22" s="8" t="str">
        <x:v>CONTROL DE AJUSTES</x:v>
      </x:c>
      <x:c r="L22" s="8" t="str">
        <x:v>CONTROL DE AJUSTES</x:v>
      </x:c>
      <x:c r="M22" s="8" t="str">
        <x:v>CONTROL DE AJUSTES</x:v>
      </x:c>
      <x:c r="N22" s="8" t="str">
        <x:v>CONTROL DE AJUSTES</x:v>
      </x:c>
      <x:c r="O22" s="8" t="str">
        <x:v>CONTROL DE AJUSTES</x:v>
      </x:c>
      <x:c r="P22" s="8" t="str">
        <x:v>CONTROL DE AJUSTES</x:v>
      </x:c>
      <x:c r="Q22" s="8" t="str">
        <x:v>CONTROL DE AJUSTES</x:v>
      </x:c>
      <x:c r="R22" s="8" t="str">
        <x:v>CONTROL DE AJUSTES</x:v>
      </x:c>
      <x:c r="S22" s="8" t="str">
        <x:v>CONTROL DE AJUSTES</x:v>
      </x:c>
      <x:c r="T22" s="8" t="str">
        <x:v>CONTROL DE AJUSTES</x:v>
      </x:c>
    </x:row>
    <x:row r="23">
      <x:c r="A23" s="190" t="str">
        <x:f>IF('NÓMINA'!$A$22="","",IF('NÓMINA'!$S$22="LIMPIO","",'NÓMINA'!$A$22))</x:f>
      </x:c>
      <x:c r="B23" s="190" t="str">
        <x:f>IF('NÓMINA'!$A$22="","",IF('NÓMINA'!$S$22="LIMPIO","",'NÓMINA'!$B$22))</x:f>
      </x:c>
      <x:c r="C23" s="190" t="str">
        <x:f>IF('NÓMINA'!$A$22="","",IF('NÓMINA'!$S$22="LIMPIO","",'NÓMINA'!$C$22))</x:f>
      </x:c>
      <x:c r="D23" s="191" t="str">
        <x:f>IF('NÓMINA'!$A$22="","",IF('NÓMINA'!$S$22="LIMPIO","",'NÓMINA'!$L$22))</x:f>
      </x:c>
      <x:c r="E23" s="191" t="str">
        <x:f>IF('NÓMINA'!$A$22="","",IF('NÓMINA'!$S$22="LIMPIO","",'NÓMINA'!$P$22))</x:f>
      </x:c>
      <x:c r="F23" s="190" t="str">
        <x:f>IF('NÓMINA'!$A$22="","",IF('NÓMINA'!$S$22="LIMPIO","",'NÓMINA'!$Q$22))</x:f>
      </x:c>
      <x:c r="G23" s="190" t="str">
        <x:f>IF('NÓMINA'!$A$22="","",IF('NÓMINA'!$S$22="LIMPIO","",'NÓMINA'!$R$22))</x:f>
      </x:c>
      <x:c r="H23" s="190" t="str">
        <x:f>IF('NÓMINA'!$A$22="","",IF('NÓMINA'!$S$22="LIMPIO","",'NÓMINA'!$S$22))</x:f>
      </x:c>
      <x:c r="I23" s="190" t="str">
        <x:f>IF('NÓMINA'!$A$22="","",IF('NÓMINA'!$S$22="LIMPIO","",'NÓMINA'!$T$22))</x:f>
      </x:c>
      <x:c r="J23" s="176"/>
      <x:c r="K23" s="8" t="str">
        <x:v>CONTROL DE AJUSTES</x:v>
      </x:c>
      <x:c r="L23" s="8" t="str">
        <x:v>CONTROL DE AJUSTES</x:v>
      </x:c>
      <x:c r="M23" s="8" t="str">
        <x:v>CONTROL DE AJUSTES</x:v>
      </x:c>
      <x:c r="N23" s="8" t="str">
        <x:v>CONTROL DE AJUSTES</x:v>
      </x:c>
      <x:c r="O23" s="8" t="str">
        <x:v>CONTROL DE AJUSTES</x:v>
      </x:c>
      <x:c r="P23" s="8" t="str">
        <x:v>CONTROL DE AJUSTES</x:v>
      </x:c>
      <x:c r="Q23" s="8" t="str">
        <x:v>CONTROL DE AJUSTES</x:v>
      </x:c>
      <x:c r="R23" s="8" t="str">
        <x:v>CONTROL DE AJUSTES</x:v>
      </x:c>
      <x:c r="S23" s="8" t="str">
        <x:v>CONTROL DE AJUSTES</x:v>
      </x:c>
      <x:c r="T23" s="8" t="str">
        <x:v>CONTROL DE AJUSTES</x:v>
      </x:c>
    </x:row>
    <x:row r="24">
      <x:c r="A24" s="190" t="str">
        <x:f>IF('NÓMINA'!$A$23="","",IF('NÓMINA'!$S$23="LIMPIO","",'NÓMINA'!$A$23))</x:f>
      </x:c>
      <x:c r="B24" s="190" t="str">
        <x:f>IF('NÓMINA'!$A$23="","",IF('NÓMINA'!$S$23="LIMPIO","",'NÓMINA'!$B$23))</x:f>
      </x:c>
      <x:c r="C24" s="190" t="str">
        <x:f>IF('NÓMINA'!$A$23="","",IF('NÓMINA'!$S$23="LIMPIO","",'NÓMINA'!$C$23))</x:f>
      </x:c>
      <x:c r="D24" s="191" t="str">
        <x:f>IF('NÓMINA'!$A$23="","",IF('NÓMINA'!$S$23="LIMPIO","",'NÓMINA'!$L$23))</x:f>
      </x:c>
      <x:c r="E24" s="191" t="str">
        <x:f>IF('NÓMINA'!$A$23="","",IF('NÓMINA'!$S$23="LIMPIO","",'NÓMINA'!$P$23))</x:f>
      </x:c>
      <x:c r="F24" s="190" t="str">
        <x:f>IF('NÓMINA'!$A$23="","",IF('NÓMINA'!$S$23="LIMPIO","",'NÓMINA'!$Q$23))</x:f>
      </x:c>
      <x:c r="G24" s="190" t="str">
        <x:f>IF('NÓMINA'!$A$23="","",IF('NÓMINA'!$S$23="LIMPIO","",'NÓMINA'!$R$23))</x:f>
      </x:c>
      <x:c r="H24" s="190" t="str">
        <x:f>IF('NÓMINA'!$A$23="","",IF('NÓMINA'!$S$23="LIMPIO","",'NÓMINA'!$S$23))</x:f>
      </x:c>
      <x:c r="I24" s="190" t="str">
        <x:f>IF('NÓMINA'!$A$23="","",IF('NÓMINA'!$S$23="LIMPIO","",'NÓMINA'!$T$23))</x:f>
      </x:c>
      <x:c r="J24" s="176"/>
      <x:c r="K24" s="8" t="str">
        <x:v>CONTROL DE AJUSTES</x:v>
      </x:c>
      <x:c r="L24" s="8" t="str">
        <x:v>CONTROL DE AJUSTES</x:v>
      </x:c>
      <x:c r="M24" s="8" t="str">
        <x:v>CONTROL DE AJUSTES</x:v>
      </x:c>
      <x:c r="N24" s="8" t="str">
        <x:v>CONTROL DE AJUSTES</x:v>
      </x:c>
      <x:c r="O24" s="8" t="str">
        <x:v>CONTROL DE AJUSTES</x:v>
      </x:c>
      <x:c r="P24" s="8" t="str">
        <x:v>CONTROL DE AJUSTES</x:v>
      </x:c>
      <x:c r="Q24" s="8" t="str">
        <x:v>CONTROL DE AJUSTES</x:v>
      </x:c>
      <x:c r="R24" s="8" t="str">
        <x:v>CONTROL DE AJUSTES</x:v>
      </x:c>
      <x:c r="S24" s="8" t="str">
        <x:v>CONTROL DE AJUSTES</x:v>
      </x:c>
      <x:c r="T24" s="8" t="str">
        <x:v>CONTROL DE AJUSTES</x:v>
      </x:c>
    </x:row>
    <x:row r="25">
      <x:c r="A25" s="190" t="str">
        <x:f>IF('NÓMINA'!$A$24="","",IF('NÓMINA'!$S$24="LIMPIO","",'NÓMINA'!$A$24))</x:f>
      </x:c>
      <x:c r="B25" s="190" t="str">
        <x:f>IF('NÓMINA'!$A$24="","",IF('NÓMINA'!$S$24="LIMPIO","",'NÓMINA'!$B$24))</x:f>
      </x:c>
      <x:c r="C25" s="190" t="str">
        <x:f>IF('NÓMINA'!$A$24="","",IF('NÓMINA'!$S$24="LIMPIO","",'NÓMINA'!$C$24))</x:f>
      </x:c>
      <x:c r="D25" s="191" t="str">
        <x:f>IF('NÓMINA'!$A$24="","",IF('NÓMINA'!$S$24="LIMPIO","",'NÓMINA'!$L$24))</x:f>
      </x:c>
      <x:c r="E25" s="191" t="str">
        <x:f>IF('NÓMINA'!$A$24="","",IF('NÓMINA'!$S$24="LIMPIO","",'NÓMINA'!$P$24))</x:f>
      </x:c>
      <x:c r="F25" s="190" t="str">
        <x:f>IF('NÓMINA'!$A$24="","",IF('NÓMINA'!$S$24="LIMPIO","",'NÓMINA'!$Q$24))</x:f>
      </x:c>
      <x:c r="G25" s="190" t="str">
        <x:f>IF('NÓMINA'!$A$24="","",IF('NÓMINA'!$S$24="LIMPIO","",'NÓMINA'!$R$24))</x:f>
      </x:c>
      <x:c r="H25" s="190" t="str">
        <x:f>IF('NÓMINA'!$A$24="","",IF('NÓMINA'!$S$24="LIMPIO","",'NÓMINA'!$S$24))</x:f>
      </x:c>
      <x:c r="I25" s="190" t="str">
        <x:f>IF('NÓMINA'!$A$24="","",IF('NÓMINA'!$S$24="LIMPIO","",'NÓMINA'!$T$24))</x:f>
      </x:c>
      <x:c r="J25" s="176"/>
      <x:c r="K25" s="52" t="str">
        <x:v>Hay 1 ajuste en borrador que necesita autorización antes de afectar la nómina. Los borradores se excluyen del pago calculado hasta que su estado sea Aprobado.</x:v>
      </x:c>
      <x:c r="L25" s="53" t="str">
        <x:v>Hay 1 ajuste en borrador que necesita autorización antes de afectar la nómina. Los borradores se excluyen del pago calculado hasta que su estado sea Aprobado.</x:v>
      </x:c>
      <x:c r="M25" s="53" t="str">
        <x:v>Hay 1 ajuste en borrador que necesita autorización antes de afectar la nómina. Los borradores se excluyen del pago calculado hasta que su estado sea Aprobado.</x:v>
      </x:c>
      <x:c r="N25" s="53" t="str">
        <x:v>Hay 1 ajuste en borrador que necesita autorización antes de afectar la nómina. Los borradores se excluyen del pago calculado hasta que su estado sea Aprobado.</x:v>
      </x:c>
      <x:c r="O25" s="53" t="str">
        <x:v>Hay 1 ajuste en borrador que necesita autorización antes de afectar la nómina. Los borradores se excluyen del pago calculado hasta que su estado sea Aprobado.</x:v>
      </x:c>
      <x:c r="P25" s="53" t="str">
        <x:v>Hay 1 ajuste en borrador que necesita autorización antes de afectar la nómina. Los borradores se excluyen del pago calculado hasta que su estado sea Aprobado.</x:v>
      </x:c>
      <x:c r="Q25" s="53" t="str">
        <x:v>Hay 1 ajuste en borrador que necesita autorización antes de afectar la nómina. Los borradores se excluyen del pago calculado hasta que su estado sea Aprobado.</x:v>
      </x:c>
      <x:c r="R25" s="53" t="str">
        <x:v>Hay 1 ajuste en borrador que necesita autorización antes de afectar la nómina. Los borradores se excluyen del pago calculado hasta que su estado sea Aprobado.</x:v>
      </x:c>
      <x:c r="S25" s="53" t="str">
        <x:v>Hay 1 ajuste en borrador que necesita autorización antes de afectar la nómina. Los borradores se excluyen del pago calculado hasta que su estado sea Aprobado.</x:v>
      </x:c>
      <x:c r="T25" s="53" t="str">
        <x:v>Hay 1 ajuste en borrador que necesita autorización antes de afectar la nómina. Los borradores se excluyen del pago calculado hasta que su estado sea Aprobado.</x:v>
      </x:c>
    </x:row>
    <x:row r="26">
      <x:c r="A26" s="190" t="str">
        <x:f>IF('NÓMINA'!$A$25="","",IF('NÓMINA'!$S$25="LIMPIO","",'NÓMINA'!$A$25))</x:f>
        <x:v>EMP-007</x:v>
      </x:c>
      <x:c r="B26" s="190" t="str">
        <x:f>IF('NÓMINA'!$A$25="","",IF('NÓMINA'!$S$25="LIMPIO","",'NÓMINA'!$B$25))</x:f>
        <x:v>Anna Brooks</x:v>
      </x:c>
      <x:c r="C26" s="190" t="str">
        <x:f>IF('NÓMINA'!$A$25="","",IF('NÓMINA'!$S$25="LIMPIO","",'NÓMINA'!$C$25))</x:f>
        <x:v>Ventas</x:v>
      </x:c>
      <x:c r="D26" s="191" t="n">
        <x:f>IF('NÓMINA'!$A$25="","",IF('NÓMINA'!$S$25="LIMPIO","",'NÓMINA'!$L$25))</x:f>
        <x:v>2249.75</x:v>
      </x:c>
      <x:c r="E26" s="191" t="n">
        <x:f>IF('NÓMINA'!$A$25="","",IF('NÓMINA'!$S$25="LIMPIO","",'NÓMINA'!$P$25))</x:f>
        <x:v>1984.75</x:v>
      </x:c>
      <x:c r="F26" s="190" t="str">
        <x:f>IF('NÓMINA'!$A$25="","",IF('NÓMINA'!$S$25="LIMPIO","",'NÓMINA'!$Q$25))</x:f>
        <x:v>Borrador</x:v>
      </x:c>
      <x:c r="G26" s="190" t="str">
        <x:f>IF('NÓMINA'!$A$25="","",IF('NÓMINA'!$S$25="LIMPIO","",'NÓMINA'!$R$25))</x:f>
        <x:v>No programado</x:v>
      </x:c>
      <x:c r="H26" s="190" t="str">
        <x:f>IF('NÓMINA'!$A$25="","",IF('NÓMINA'!$S$25="LIMPIO","",'NÓMINA'!$S$25))</x:f>
        <x:v>REQUIERE APROBACIÓN</x:v>
      </x:c>
      <x:c r="I26" s="190" t="str">
        <x:f>IF('NÓMINA'!$A$25="","",IF('NÓMINA'!$S$25="LIMPIO","",'NÓMINA'!$T$25))</x:f>
        <x:v>Omar Hassan</x:v>
      </x:c>
      <x:c r="J26" s="176"/>
      <x:c r="K26" s="52" t="str">
        <x:v>Hay 1 ajuste en borrador que necesita autorización antes de afectar la nómina. Los borradores se excluyen del pago calculado hasta que su estado sea Aprobado.</x:v>
      </x:c>
      <x:c r="L26" s="53" t="str">
        <x:v>Hay 1 ajuste en borrador que necesita autorización antes de afectar la nómina. Los borradores se excluyen del pago calculado hasta que su estado sea Aprobado.</x:v>
      </x:c>
      <x:c r="M26" s="53" t="str">
        <x:v>Hay 1 ajuste en borrador que necesita autorización antes de afectar la nómina. Los borradores se excluyen del pago calculado hasta que su estado sea Aprobado.</x:v>
      </x:c>
      <x:c r="N26" s="53" t="str">
        <x:v>Hay 1 ajuste en borrador que necesita autorización antes de afectar la nómina. Los borradores se excluyen del pago calculado hasta que su estado sea Aprobado.</x:v>
      </x:c>
      <x:c r="O26" s="53" t="str">
        <x:v>Hay 1 ajuste en borrador que necesita autorización antes de afectar la nómina. Los borradores se excluyen del pago calculado hasta que su estado sea Aprobado.</x:v>
      </x:c>
      <x:c r="P26" s="53" t="str">
        <x:v>Hay 1 ajuste en borrador que necesita autorización antes de afectar la nómina. Los borradores se excluyen del pago calculado hasta que su estado sea Aprobado.</x:v>
      </x:c>
      <x:c r="Q26" s="53" t="str">
        <x:v>Hay 1 ajuste en borrador que necesita autorización antes de afectar la nómina. Los borradores se excluyen del pago calculado hasta que su estado sea Aprobado.</x:v>
      </x:c>
      <x:c r="R26" s="53" t="str">
        <x:v>Hay 1 ajuste en borrador que necesita autorización antes de afectar la nómina. Los borradores se excluyen del pago calculado hasta que su estado sea Aprobado.</x:v>
      </x:c>
      <x:c r="S26" s="53" t="str">
        <x:v>Hay 1 ajuste en borrador que necesita autorización antes de afectar la nómina. Los borradores se excluyen del pago calculado hasta que su estado sea Aprobado.</x:v>
      </x:c>
      <x:c r="T26" s="53" t="str">
        <x:v>Hay 1 ajuste en borrador que necesita autorización antes de afectar la nómina. Los borradores se excluyen del pago calculado hasta que su estado sea Aprobado.</x:v>
      </x:c>
    </x:row>
    <x:row r="27">
      <x:c r="A27" s="190"/>
      <x:c r="B27" s="190"/>
      <x:c r="C27" s="190"/>
      <x:c r="D27" s="191"/>
      <x:c r="E27" s="191"/>
      <x:c r="F27" s="190"/>
      <x:c r="G27" s="190"/>
      <x:c r="H27" s="190"/>
      <x:c r="I27" s="190"/>
      <x:c r="J27" s="176"/>
      <x:c r="K27" s="52" t="str">
        <x:v>Hay 1 ajuste en borrador que necesita autorización antes de afectar la nómina. Los borradores se excluyen del pago calculado hasta que su estado sea Aprobado.</x:v>
      </x:c>
      <x:c r="L27" s="53" t="str">
        <x:v>Hay 1 ajuste en borrador que necesita autorización antes de afectar la nómina. Los borradores se excluyen del pago calculado hasta que su estado sea Aprobado.</x:v>
      </x:c>
      <x:c r="M27" s="53" t="str">
        <x:v>Hay 1 ajuste en borrador que necesita autorización antes de afectar la nómina. Los borradores se excluyen del pago calculado hasta que su estado sea Aprobado.</x:v>
      </x:c>
      <x:c r="N27" s="53" t="str">
        <x:v>Hay 1 ajuste en borrador que necesita autorización antes de afectar la nómina. Los borradores se excluyen del pago calculado hasta que su estado sea Aprobado.</x:v>
      </x:c>
      <x:c r="O27" s="53" t="str">
        <x:v>Hay 1 ajuste en borrador que necesita autorización antes de afectar la nómina. Los borradores se excluyen del pago calculado hasta que su estado sea Aprobado.</x:v>
      </x:c>
      <x:c r="P27" s="53" t="str">
        <x:v>Hay 1 ajuste en borrador que necesita autorización antes de afectar la nómina. Los borradores se excluyen del pago calculado hasta que su estado sea Aprobado.</x:v>
      </x:c>
      <x:c r="Q27" s="53" t="str">
        <x:v>Hay 1 ajuste en borrador que necesita autorización antes de afectar la nómina. Los borradores se excluyen del pago calculado hasta que su estado sea Aprobado.</x:v>
      </x:c>
      <x:c r="R27" s="53" t="str">
        <x:v>Hay 1 ajuste en borrador que necesita autorización antes de afectar la nómina. Los borradores se excluyen del pago calculado hasta que su estado sea Aprobado.</x:v>
      </x:c>
      <x:c r="S27" s="53" t="str">
        <x:v>Hay 1 ajuste en borrador que necesita autorización antes de afectar la nómina. Los borradores se excluyen del pago calculado hasta que su estado sea Aprobado.</x:v>
      </x:c>
      <x:c r="T27" s="53" t="str">
        <x:v>Hay 1 ajuste en borrador que necesita autorización antes de afectar la nómina. Los borradores se excluyen del pago calculado hasta que su estado sea Aprobado.</x:v>
      </x:c>
    </x:row>
    <x:row r="28">
      <x:c r="A28" s="190"/>
      <x:c r="B28" s="190"/>
      <x:c r="C28" s="190"/>
      <x:c r="D28" s="191"/>
      <x:c r="E28" s="191"/>
      <x:c r="F28" s="190"/>
      <x:c r="G28" s="190"/>
      <x:c r="H28" s="190"/>
      <x:c r="I28" s="190"/>
      <x:c r="J28" s="176"/>
      <x:c r="K28" s="52" t="str">
        <x:v>Hay 1 ajuste en borrador que necesita autorización antes de afectar la nómina. Los borradores se excluyen del pago calculado hasta que su estado sea Aprobado.</x:v>
      </x:c>
      <x:c r="L28" s="53" t="str">
        <x:v>Hay 1 ajuste en borrador que necesita autorización antes de afectar la nómina. Los borradores se excluyen del pago calculado hasta que su estado sea Aprobado.</x:v>
      </x:c>
      <x:c r="M28" s="53" t="str">
        <x:v>Hay 1 ajuste en borrador que necesita autorización antes de afectar la nómina. Los borradores se excluyen del pago calculado hasta que su estado sea Aprobado.</x:v>
      </x:c>
      <x:c r="N28" s="53" t="str">
        <x:v>Hay 1 ajuste en borrador que necesita autorización antes de afectar la nómina. Los borradores se excluyen del pago calculado hasta que su estado sea Aprobado.</x:v>
      </x:c>
      <x:c r="O28" s="53" t="str">
        <x:v>Hay 1 ajuste en borrador que necesita autorización antes de afectar la nómina. Los borradores se excluyen del pago calculado hasta que su estado sea Aprobado.</x:v>
      </x:c>
      <x:c r="P28" s="53" t="str">
        <x:v>Hay 1 ajuste en borrador que necesita autorización antes de afectar la nómina. Los borradores se excluyen del pago calculado hasta que su estado sea Aprobado.</x:v>
      </x:c>
      <x:c r="Q28" s="53" t="str">
        <x:v>Hay 1 ajuste en borrador que necesita autorización antes de afectar la nómina. Los borradores se excluyen del pago calculado hasta que su estado sea Aprobado.</x:v>
      </x:c>
      <x:c r="R28" s="53" t="str">
        <x:v>Hay 1 ajuste en borrador que necesita autorización antes de afectar la nómina. Los borradores se excluyen del pago calculado hasta que su estado sea Aprobado.</x:v>
      </x:c>
      <x:c r="S28" s="53" t="str">
        <x:v>Hay 1 ajuste en borrador que necesita autorización antes de afectar la nómina. Los borradores se excluyen del pago calculado hasta que su estado sea Aprobado.</x:v>
      </x:c>
      <x:c r="T28" s="53" t="str">
        <x:v>Hay 1 ajuste en borrador que necesita autorización antes de afectar la nómina. Los borradores se excluyen del pago calculado hasta que su estado sea Aprobado.</x:v>
      </x:c>
    </x:row>
    <x:row r="29">
      <x:c r="A29" s="190"/>
      <x:c r="B29" s="190"/>
      <x:c r="C29" s="190"/>
      <x:c r="D29" s="191"/>
      <x:c r="E29" s="191"/>
      <x:c r="F29" s="190"/>
      <x:c r="G29" s="190"/>
      <x:c r="H29" s="190"/>
      <x:c r="I29" s="190"/>
      <x:c r="J29" s="176"/>
      <x:c r="K29" s="52" t="str">
        <x:v>Hay 1 ajuste en borrador que necesita autorización antes de afectar la nómina. Los borradores se excluyen del pago calculado hasta que su estado sea Aprobado.</x:v>
      </x:c>
      <x:c r="L29" s="53" t="str">
        <x:v>Hay 1 ajuste en borrador que necesita autorización antes de afectar la nómina. Los borradores se excluyen del pago calculado hasta que su estado sea Aprobado.</x:v>
      </x:c>
      <x:c r="M29" s="53" t="str">
        <x:v>Hay 1 ajuste en borrador que necesita autorización antes de afectar la nómina. Los borradores se excluyen del pago calculado hasta que su estado sea Aprobado.</x:v>
      </x:c>
      <x:c r="N29" s="53" t="str">
        <x:v>Hay 1 ajuste en borrador que necesita autorización antes de afectar la nómina. Los borradores se excluyen del pago calculado hasta que su estado sea Aprobado.</x:v>
      </x:c>
      <x:c r="O29" s="53" t="str">
        <x:v>Hay 1 ajuste en borrador que necesita autorización antes de afectar la nómina. Los borradores se excluyen del pago calculado hasta que su estado sea Aprobado.</x:v>
      </x:c>
      <x:c r="P29" s="53" t="str">
        <x:v>Hay 1 ajuste en borrador que necesita autorización antes de afectar la nómina. Los borradores se excluyen del pago calculado hasta que su estado sea Aprobado.</x:v>
      </x:c>
      <x:c r="Q29" s="53" t="str">
        <x:v>Hay 1 ajuste en borrador que necesita autorización antes de afectar la nómina. Los borradores se excluyen del pago calculado hasta que su estado sea Aprobado.</x:v>
      </x:c>
      <x:c r="R29" s="53" t="str">
        <x:v>Hay 1 ajuste en borrador que necesita autorización antes de afectar la nómina. Los borradores se excluyen del pago calculado hasta que su estado sea Aprobado.</x:v>
      </x:c>
      <x:c r="S29" s="53" t="str">
        <x:v>Hay 1 ajuste en borrador que necesita autorización antes de afectar la nómina. Los borradores se excluyen del pago calculado hasta que su estado sea Aprobado.</x:v>
      </x:c>
      <x:c r="T29" s="53" t="str">
        <x:v>Hay 1 ajuste en borrador que necesita autorización antes de afectar la nómina. Los borradores se excluyen del pago calculado hasta que su estado sea Aprobado.</x:v>
      </x:c>
    </x:row>
    <x:row r="30">
      <x:c r="A30" s="190"/>
      <x:c r="B30" s="190"/>
      <x:c r="C30" s="190"/>
      <x:c r="D30" s="191"/>
      <x:c r="E30" s="191"/>
      <x:c r="F30" s="190"/>
      <x:c r="G30" s="190"/>
      <x:c r="H30" s="190"/>
      <x:c r="I30" s="190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90"/>
      <x:c r="B31" s="190"/>
      <x:c r="C31" s="190"/>
      <x:c r="D31" s="191"/>
      <x:c r="E31" s="191"/>
      <x:c r="F31" s="190"/>
      <x:c r="G31" s="190"/>
      <x:c r="H31" s="190"/>
      <x:c r="I31" s="190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90"/>
      <x:c r="B32" s="190"/>
      <x:c r="C32" s="190"/>
      <x:c r="D32" s="191"/>
      <x:c r="E32" s="191"/>
      <x:c r="F32" s="190"/>
      <x:c r="G32" s="190"/>
      <x:c r="H32" s="190"/>
      <x:c r="I32" s="190"/>
      <x:c r="J32" s="176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90"/>
      <x:c r="B33" s="190"/>
      <x:c r="C33" s="190"/>
      <x:c r="D33" s="191"/>
      <x:c r="E33" s="191"/>
      <x:c r="F33" s="190"/>
      <x:c r="G33" s="190"/>
      <x:c r="H33" s="190"/>
      <x:c r="I33" s="190"/>
      <x:c r="J33" s="176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90"/>
      <x:c r="B34" s="190"/>
      <x:c r="C34" s="190"/>
      <x:c r="D34" s="191"/>
      <x:c r="E34" s="191"/>
      <x:c r="F34" s="190"/>
      <x:c r="G34" s="190"/>
      <x:c r="H34" s="190"/>
      <x:c r="I34" s="190"/>
      <x:c r="J34" s="176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90"/>
      <x:c r="B35" s="190"/>
      <x:c r="C35" s="190"/>
      <x:c r="D35" s="191"/>
      <x:c r="E35" s="191"/>
      <x:c r="F35" s="190"/>
      <x:c r="G35" s="190"/>
      <x:c r="H35" s="190"/>
      <x:c r="I35" s="190"/>
      <x:c r="J35" s="176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90"/>
      <x:c r="B36" s="190"/>
      <x:c r="C36" s="190"/>
      <x:c r="D36" s="191"/>
      <x:c r="E36" s="191"/>
      <x:c r="F36" s="190"/>
      <x:c r="G36" s="190"/>
      <x:c r="H36" s="190"/>
      <x:c r="I36" s="190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90"/>
      <x:c r="B37" s="190"/>
      <x:c r="C37" s="190"/>
      <x:c r="D37" s="191"/>
      <x:c r="E37" s="191"/>
      <x:c r="F37" s="190"/>
      <x:c r="G37" s="190"/>
      <x:c r="H37" s="190"/>
      <x:c r="I37" s="190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>
      <x:c r="A38" s="190"/>
      <x:c r="B38" s="190"/>
      <x:c r="C38" s="190"/>
      <x:c r="D38" s="191"/>
      <x:c r="E38" s="191"/>
      <x:c r="F38" s="190"/>
      <x:c r="G38" s="190"/>
      <x:c r="H38" s="190"/>
      <x:c r="I38" s="190"/>
      <x:c r="J38" s="176"/>
      <x:c r="K38" s="176"/>
      <x:c r="L38" s="176"/>
      <x:c r="M38" s="176"/>
      <x:c r="N38" s="176"/>
      <x:c r="O38" s="176"/>
      <x:c r="P38" s="176"/>
      <x:c r="Q38" s="176"/>
      <x:c r="R38" s="176"/>
      <x:c r="S38" s="176"/>
      <x:c r="T38" s="176"/>
    </x:row>
    <x:row r="39">
      <x:c r="A39" s="190"/>
      <x:c r="B39" s="190"/>
      <x:c r="C39" s="190"/>
      <x:c r="D39" s="191"/>
      <x:c r="E39" s="191"/>
      <x:c r="F39" s="190"/>
      <x:c r="G39" s="190"/>
      <x:c r="H39" s="190"/>
      <x:c r="I39" s="190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90"/>
      <x:c r="B40" s="190"/>
      <x:c r="C40" s="190"/>
      <x:c r="D40" s="191"/>
      <x:c r="E40" s="191"/>
      <x:c r="F40" s="190"/>
      <x:c r="G40" s="190"/>
      <x:c r="H40" s="190"/>
      <x:c r="I40" s="190"/>
      <x:c r="J40" s="176"/>
      <x:c r="K40" s="176"/>
      <x:c r="L40" s="176"/>
      <x:c r="M40" s="176"/>
      <x:c r="N40" s="176"/>
      <x:c r="O40" s="176"/>
      <x:c r="P40" s="176"/>
      <x:c r="Q40" s="176"/>
      <x:c r="R40" s="176"/>
      <x:c r="S40" s="176"/>
      <x:c r="T40" s="176"/>
    </x:row>
    <x:row r="41">
      <x:c r="A41" s="190"/>
      <x:c r="B41" s="190"/>
      <x:c r="C41" s="190"/>
      <x:c r="D41" s="191"/>
      <x:c r="E41" s="191"/>
      <x:c r="F41" s="190"/>
      <x:c r="G41" s="190"/>
      <x:c r="H41" s="190"/>
      <x:c r="I41" s="190"/>
      <x:c r="J41" s="176"/>
      <x:c r="K41" s="176"/>
      <x:c r="L41" s="176"/>
      <x:c r="M41" s="176"/>
      <x:c r="N41" s="176"/>
      <x:c r="O41" s="176"/>
      <x:c r="P41" s="176"/>
      <x:c r="Q41" s="176"/>
      <x:c r="R41" s="176"/>
      <x:c r="S41" s="176"/>
      <x:c r="T41" s="176"/>
    </x:row>
    <x:row r="42">
      <x:c r="A42" s="190"/>
      <x:c r="B42" s="190"/>
      <x:c r="C42" s="190"/>
      <x:c r="D42" s="191"/>
      <x:c r="E42" s="191"/>
      <x:c r="F42" s="190"/>
      <x:c r="G42" s="190"/>
      <x:c r="H42" s="190"/>
      <x:c r="I42" s="190"/>
      <x:c r="J42" s="176"/>
      <x:c r="K42" s="176"/>
      <x:c r="L42" s="176"/>
      <x:c r="M42" s="176"/>
      <x:c r="N42" s="176"/>
      <x:c r="O42" s="176"/>
      <x:c r="P42" s="176"/>
      <x:c r="Q42" s="176"/>
      <x:c r="R42" s="176"/>
      <x:c r="S42" s="176"/>
      <x:c r="T42" s="176"/>
    </x:row>
    <x:row r="43">
      <x:c r="A43" s="190"/>
      <x:c r="B43" s="190"/>
      <x:c r="C43" s="190"/>
      <x:c r="D43" s="191"/>
      <x:c r="E43" s="191"/>
      <x:c r="F43" s="190"/>
      <x:c r="G43" s="190"/>
      <x:c r="H43" s="190"/>
      <x:c r="I43" s="190"/>
      <x:c r="J43" s="176"/>
      <x:c r="K43" s="176"/>
      <x:c r="L43" s="176"/>
      <x:c r="M43" s="176"/>
      <x:c r="N43" s="176"/>
      <x:c r="O43" s="176"/>
      <x:c r="P43" s="176"/>
      <x:c r="Q43" s="176"/>
      <x:c r="R43" s="176"/>
      <x:c r="S43" s="176"/>
      <x:c r="T43" s="176"/>
    </x:row>
    <x:row r="44">
      <x:c r="A44" s="190"/>
      <x:c r="B44" s="190"/>
      <x:c r="C44" s="190"/>
      <x:c r="D44" s="191"/>
      <x:c r="E44" s="191"/>
      <x:c r="F44" s="190"/>
      <x:c r="G44" s="190"/>
      <x:c r="H44" s="190"/>
      <x:c r="I44" s="190"/>
      <x:c r="J44" s="176"/>
      <x:c r="K44" s="176"/>
      <x:c r="L44" s="176"/>
      <x:c r="M44" s="176"/>
      <x:c r="N44" s="176"/>
      <x:c r="O44" s="176"/>
      <x:c r="P44" s="176"/>
      <x:c r="Q44" s="176"/>
      <x:c r="R44" s="176"/>
      <x:c r="S44" s="176"/>
      <x:c r="T44" s="176"/>
    </x:row>
    <x:row r="45">
      <x:c r="A45" s="190"/>
      <x:c r="B45" s="190"/>
      <x:c r="C45" s="190"/>
      <x:c r="D45" s="191"/>
      <x:c r="E45" s="191"/>
      <x:c r="F45" s="190"/>
      <x:c r="G45" s="190"/>
      <x:c r="H45" s="190"/>
      <x:c r="I45" s="190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90"/>
      <x:c r="B46" s="190"/>
      <x:c r="C46" s="190"/>
      <x:c r="D46" s="191"/>
      <x:c r="E46" s="191"/>
      <x:c r="F46" s="190"/>
      <x:c r="G46" s="190"/>
      <x:c r="H46" s="190"/>
      <x:c r="I46" s="190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90"/>
      <x:c r="B47" s="190"/>
      <x:c r="C47" s="190"/>
      <x:c r="D47" s="191"/>
      <x:c r="E47" s="191"/>
      <x:c r="F47" s="190"/>
      <x:c r="G47" s="190"/>
      <x:c r="H47" s="190"/>
      <x:c r="I47" s="190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90"/>
      <x:c r="B48" s="190"/>
      <x:c r="C48" s="190"/>
      <x:c r="D48" s="191"/>
      <x:c r="E48" s="191"/>
      <x:c r="F48" s="190"/>
      <x:c r="G48" s="190"/>
      <x:c r="H48" s="190"/>
      <x:c r="I48" s="190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90"/>
      <x:c r="B49" s="190"/>
      <x:c r="C49" s="190"/>
      <x:c r="D49" s="191"/>
      <x:c r="E49" s="191"/>
      <x:c r="F49" s="190"/>
      <x:c r="G49" s="190"/>
      <x:c r="H49" s="190"/>
      <x:c r="I49" s="190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90"/>
      <x:c r="B50" s="190"/>
      <x:c r="C50" s="190"/>
      <x:c r="D50" s="191"/>
      <x:c r="E50" s="191"/>
      <x:c r="F50" s="190"/>
      <x:c r="G50" s="190"/>
      <x:c r="H50" s="190"/>
      <x:c r="I50" s="190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90"/>
      <x:c r="B51" s="190"/>
      <x:c r="C51" s="190"/>
      <x:c r="D51" s="191"/>
      <x:c r="E51" s="191"/>
      <x:c r="F51" s="190"/>
      <x:c r="G51" s="190"/>
      <x:c r="H51" s="190"/>
      <x:c r="I51" s="190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90"/>
      <x:c r="B52" s="190"/>
      <x:c r="C52" s="190"/>
      <x:c r="D52" s="191"/>
      <x:c r="E52" s="191"/>
      <x:c r="F52" s="190"/>
      <x:c r="G52" s="190"/>
      <x:c r="H52" s="190"/>
      <x:c r="I52" s="190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90"/>
      <x:c r="B53" s="190"/>
      <x:c r="C53" s="190"/>
      <x:c r="D53" s="191"/>
      <x:c r="E53" s="191"/>
      <x:c r="F53" s="190"/>
      <x:c r="G53" s="190"/>
      <x:c r="H53" s="190"/>
      <x:c r="I53" s="190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90"/>
      <x:c r="B54" s="190"/>
      <x:c r="C54" s="190"/>
      <x:c r="D54" s="191"/>
      <x:c r="E54" s="191"/>
      <x:c r="F54" s="190"/>
      <x:c r="G54" s="190"/>
      <x:c r="H54" s="190"/>
      <x:c r="I54" s="190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90"/>
      <x:c r="B55" s="190"/>
      <x:c r="C55" s="190"/>
      <x:c r="D55" s="191"/>
      <x:c r="E55" s="191"/>
      <x:c r="F55" s="190"/>
      <x:c r="G55" s="190"/>
      <x:c r="H55" s="190"/>
      <x:c r="I55" s="190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90"/>
      <x:c r="B56" s="190"/>
      <x:c r="C56" s="190"/>
      <x:c r="D56" s="191"/>
      <x:c r="E56" s="191"/>
      <x:c r="F56" s="190"/>
      <x:c r="G56" s="190"/>
      <x:c r="H56" s="190"/>
      <x:c r="I56" s="190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90"/>
      <x:c r="B57" s="190"/>
      <x:c r="C57" s="190"/>
      <x:c r="D57" s="191"/>
      <x:c r="E57" s="191"/>
      <x:c r="F57" s="190"/>
      <x:c r="G57" s="190"/>
      <x:c r="H57" s="190"/>
      <x:c r="I57" s="190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90"/>
      <x:c r="B58" s="190"/>
      <x:c r="C58" s="190"/>
      <x:c r="D58" s="191"/>
      <x:c r="E58" s="191"/>
      <x:c r="F58" s="190"/>
      <x:c r="G58" s="190"/>
      <x:c r="H58" s="190"/>
      <x:c r="I58" s="190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A18:T18"/>
    <x:mergeCell ref="K19:T24"/>
    <x:mergeCell ref="K25:T29"/>
  </x:mergeCells>
  <x:conditionalFormatting sqref="H20:H58">
    <x:cfRule type="notContainsText" dxfId="3" priority="1" text="CLEAR"/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3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</x:cols>
  <x:sheetData>
    <x:row r="1" ht="21" customHeight="1">
      <x:c r="A1" s="8" t="str">
        <x:v>LSTBooks</x:v>
      </x:c>
      <x:c r="B1" s="8" t="str">
        <x:v>LSTBooks</x:v>
      </x:c>
      <x:c r="C1" s="10" t="str">
        <x:v>Plantilla  /  Preparación de nómina</x:v>
      </x:c>
      <x:c r="D1" s="10" t="str">
        <x:v>Plantilla  /  Preparación de nómina</x:v>
      </x:c>
      <x:c r="E1" s="10" t="str">
        <x:v>Plantilla  /  Preparación de nómina</x:v>
      </x:c>
      <x:c r="F1" s="10" t="str">
        <x:v>Plantilla  /  Preparación de nómina</x:v>
      </x:c>
      <x:c r="G1" s="10" t="str">
        <x:v>Plantilla  /  Preparación de nómina</x:v>
      </x:c>
      <x:c r="H1" s="10" t="str">
        <x:v>Plantilla  /  Preparación de nómina</x:v>
      </x:c>
      <x:c r="I1" s="6"/>
      <x:c r="J1" s="6"/>
      <x:c r="K1" s="6"/>
      <x:c r="L1" s="6"/>
      <x:c r="M1" s="6"/>
      <x:c r="N1" s="6"/>
      <x:c r="O1" s="6"/>
      <x:c r="P1" s="6"/>
      <x:c r="Q1" s="11" t="str">
        <x:v>LSTB-PRODUCT-017  •  v1.0.0  •  ES</x:v>
      </x:c>
      <x:c r="R1" s="11" t="str">
        <x:v>LSTB-PRODUCT-017  •  v1.0.0  •  ES</x:v>
      </x:c>
      <x:c r="S1" s="11" t="str">
        <x:v>LSTB-PRODUCT-017  •  v1.0.0  •  ES</x:v>
      </x:c>
      <x:c r="T1" s="11" t="str">
        <x:v>LSTB-PRODUCT-017  •  v1.0.0  •  ES</x:v>
      </x:c>
    </x:row>
    <x:row r="2" ht="29" customHeight="1">
      <x:c r="A2" s="12" t="str">
        <x:v>⌂  Inicio</x:v>
      </x:c>
      <x:c r="B2" s="12" t="str">
        <x:v>⌂  Inicio</x:v>
      </x:c>
      <x:c r="C2" s="12" t="str">
        <x:v>⚙  Configuración</x:v>
      </x:c>
      <x:c r="D2" s="12" t="str">
        <x:v>⚙  Configuración</x:v>
      </x:c>
      <x:c r="E2" s="12" t="str">
        <x:v>●  Empleados</x:v>
      </x:c>
      <x:c r="F2" s="12" t="str">
        <x:v>●  Empleados</x:v>
      </x:c>
      <x:c r="G2" s="12" t="str">
        <x:v>●  Empleados</x:v>
      </x:c>
      <x:c r="H2" s="12" t="str">
        <x:v>▤  Nómina</x:v>
      </x:c>
      <x:c r="I2" s="12" t="str">
        <x:v>▤  Nómina</x:v>
      </x:c>
      <x:c r="J2" s="12" t="str">
        <x:v>▤  Nómina</x:v>
      </x:c>
      <x:c r="K2" s="12" t="str">
        <x:v>＋  Ajustes</x:v>
      </x:c>
      <x:c r="L2" s="12" t="str">
        <x:v>＋  Ajustes</x:v>
      </x:c>
      <x:c r="M2" s="12" t="str">
        <x:v>▣  Recibo de pago</x:v>
      </x:c>
      <x:c r="N2" s="12" t="str">
        <x:v>▣  Recibo de pago</x:v>
      </x:c>
      <x:c r="O2" s="12" t="str">
        <x:v>▣  Recibo de pago</x:v>
      </x:c>
      <x:c r="P2" s="12" t="str">
        <x:v>▲  Excepciones</x:v>
      </x:c>
      <x:c r="Q2" s="12" t="str">
        <x:v>▲  Excepciones</x:v>
      </x:c>
      <x:c r="R2" s="14" t="str">
        <x:v>▥  Panel</x:v>
      </x:c>
      <x:c r="S2" s="14" t="str">
        <x:v>▥  Panel</x:v>
      </x:c>
      <x:c r="T2" s="14" t="str">
        <x:v>▥  Panel</x:v>
      </x:c>
    </x:row>
    <x:row r="3" ht="29" customHeight="1">
      <x:c r="A3" s="12" t="str">
        <x:v>⌂  Inicio</x:v>
      </x:c>
      <x:c r="B3" s="12" t="str">
        <x:v>⌂  Inicio</x:v>
      </x:c>
      <x:c r="C3" s="12" t="str">
        <x:v>⚙  Configuración</x:v>
      </x:c>
      <x:c r="D3" s="12" t="str">
        <x:v>⚙  Configuración</x:v>
      </x:c>
      <x:c r="E3" s="12" t="str">
        <x:v>●  Empleados</x:v>
      </x:c>
      <x:c r="F3" s="12" t="str">
        <x:v>●  Empleados</x:v>
      </x:c>
      <x:c r="G3" s="12" t="str">
        <x:v>●  Empleados</x:v>
      </x:c>
      <x:c r="H3" s="12" t="str">
        <x:v>▤  Nómina</x:v>
      </x:c>
      <x:c r="I3" s="12" t="str">
        <x:v>▤  Nómina</x:v>
      </x:c>
      <x:c r="J3" s="12" t="str">
        <x:v>▤  Nómina</x:v>
      </x:c>
      <x:c r="K3" s="12" t="str">
        <x:v>＋  Ajustes</x:v>
      </x:c>
      <x:c r="L3" s="12" t="str">
        <x:v>＋  Ajustes</x:v>
      </x:c>
      <x:c r="M3" s="12" t="str">
        <x:v>▣  Recibo de pago</x:v>
      </x:c>
      <x:c r="N3" s="12" t="str">
        <x:v>▣  Recibo de pago</x:v>
      </x:c>
      <x:c r="O3" s="12" t="str">
        <x:v>▣  Recibo de pago</x:v>
      </x:c>
      <x:c r="P3" s="12" t="str">
        <x:v>▲  Excepciones</x:v>
      </x:c>
      <x:c r="Q3" s="12" t="str">
        <x:v>▲  Excepciones</x:v>
      </x:c>
      <x:c r="R3" s="15" t="str">
        <x:v>▥  Panel</x:v>
      </x:c>
      <x:c r="S3" s="15" t="str">
        <x:v>▥  Panel</x:v>
      </x:c>
      <x:c r="T3" s="15" t="str">
        <x:v>▥  Panel</x:v>
      </x:c>
    </x:row>
    <x:row r="4" ht="15" customHeight="1">
      <x:c r="A4" s="176"/>
      <x:c r="B4" s="176"/>
      <x:c r="C4" s="176"/>
      <x:c r="D4" s="176"/>
      <x:c r="E4" s="176"/>
      <x:c r="F4" s="176"/>
      <x:c r="G4" s="176"/>
      <x:c r="H4" s="176"/>
      <x:c r="I4" s="176"/>
      <x:c r="J4" s="176"/>
      <x:c r="K4" s="176"/>
      <x:c r="L4" s="176"/>
      <x:c r="M4" s="176"/>
      <x:c r="N4" s="176"/>
      <x:c r="O4" s="176"/>
      <x:c r="P4" s="176"/>
      <x:c r="Q4" s="176"/>
      <x:c r="R4" s="176"/>
      <x:c r="S4" s="176"/>
      <x:c r="T4" s="176"/>
    </x:row>
    <x:row r="5" ht="22" customHeight="1">
      <x:c r="A5" s="180" t="str">
        <x:v>VISTA DE GESTIÓN</x:v>
      </x:c>
      <x:c r="B5" s="19" t="str">
        <x:v>VISTA DE GESTIÓN</x:v>
      </x:c>
      <x:c r="C5" s="19" t="str">
        <x:v>VISTA DE GESTIÓN</x:v>
      </x:c>
      <x:c r="D5" s="19" t="str">
        <x:v>VISTA DE GESTIÓN</x:v>
      </x:c>
      <x:c r="E5" s="19" t="str">
        <x:v>VISTA DE GESTIÓN</x:v>
      </x:c>
      <x:c r="F5" s="19" t="str">
        <x:v>VISTA DE GESTIÓN</x:v>
      </x:c>
      <x:c r="G5" s="19" t="str">
        <x:v>VISTA DE GESTIÓN</x:v>
      </x:c>
      <x:c r="H5" s="19" t="str">
        <x:v>VISTA DE GESTIÓN</x:v>
      </x:c>
      <x:c r="I5" s="19" t="str">
        <x:v>VISTA DE GESTIÓN</x:v>
      </x:c>
      <x:c r="J5" s="19" t="str">
        <x:v>VISTA DE GESTIÓN</x:v>
      </x:c>
      <x:c r="K5" s="19" t="str">
        <x:v>VISTA DE GESTIÓN</x:v>
      </x:c>
      <x:c r="L5" s="19" t="str">
        <x:v>VISTA DE GESTIÓN</x:v>
      </x:c>
      <x:c r="M5" s="19" t="str">
        <x:v>VISTA DE GESTIÓN</x:v>
      </x:c>
      <x:c r="N5" s="19" t="str">
        <x:v>VISTA DE GESTIÓN</x:v>
      </x:c>
      <x:c r="O5" s="19" t="str">
        <x:v>VISTA DE GESTIÓN</x:v>
      </x:c>
      <x:c r="P5" s="19" t="str">
        <x:v>VISTA DE GESTIÓN</x:v>
      </x:c>
      <x:c r="Q5" s="28" t="str">
        <x:v>REVISAR Y LIBERAR</x:v>
      </x:c>
      <x:c r="R5" s="29" t="str">
        <x:v>REVISAR Y LIBERAR</x:v>
      </x:c>
      <x:c r="S5" s="29" t="str">
        <x:v>REVISAR Y LIBERAR</x:v>
      </x:c>
      <x:c r="T5" s="29" t="str">
        <x:v>REVISAR Y LIBERAR</x:v>
      </x:c>
    </x:row>
    <x:row r="6" ht="28" customHeight="1">
      <x:c r="A6" s="181" t="str">
        <x:v>Panel de preparación de nómina</x:v>
      </x:c>
      <x:c r="B6" s="22" t="str">
        <x:v>Panel de preparación de nómina</x:v>
      </x:c>
      <x:c r="C6" s="22" t="str">
        <x:v>Panel de preparación de nómina</x:v>
      </x:c>
      <x:c r="D6" s="22" t="str">
        <x:v>Panel de preparación de nómina</x:v>
      </x:c>
      <x:c r="E6" s="22" t="str">
        <x:v>Panel de preparación de nómina</x:v>
      </x:c>
      <x:c r="F6" s="22" t="str">
        <x:v>Panel de preparación de nómina</x:v>
      </x:c>
      <x:c r="G6" s="22" t="str">
        <x:v>Panel de preparación de nómina</x:v>
      </x:c>
      <x:c r="H6" s="22" t="str">
        <x:v>Panel de preparación de nómina</x:v>
      </x:c>
      <x:c r="I6" s="22" t="str">
        <x:v>Panel de preparación de nómina</x:v>
      </x:c>
      <x:c r="J6" s="22" t="str">
        <x:v>Panel de preparación de nómina</x:v>
      </x:c>
      <x:c r="K6" s="22" t="str">
        <x:v>Panel de preparación de nómina</x:v>
      </x:c>
      <x:c r="L6" s="22" t="str">
        <x:v>Panel de preparación de nómina</x:v>
      </x:c>
      <x:c r="M6" s="22" t="str">
        <x:v>Panel de preparación de nómina</x:v>
      </x:c>
      <x:c r="N6" s="22" t="str">
        <x:v>Panel de preparación de nómina</x:v>
      </x:c>
      <x:c r="O6" s="22" t="str">
        <x:v>Panel de preparación de nómina</x:v>
      </x:c>
      <x:c r="P6" s="22" t="str">
        <x:v>Panel de preparación de nómina</x:v>
      </x:c>
      <x:c r="Q6" s="28" t="str">
        <x:v>REVISAR Y LIBERAR</x:v>
      </x:c>
      <x:c r="R6" s="29" t="str">
        <x:v>REVISAR Y LIBERAR</x:v>
      </x:c>
      <x:c r="S6" s="29" t="str">
        <x:v>REVISAR Y LIBERAR</x:v>
      </x:c>
      <x:c r="T6" s="29" t="str">
        <x:v>REVISAR Y LIBERAR</x:v>
      </x:c>
    </x:row>
    <x:row r="7" ht="28" customHeight="1">
      <x:c r="A7" s="181" t="str">
        <x:v>Panel de preparación de nómina</x:v>
      </x:c>
      <x:c r="B7" s="22" t="str">
        <x:v>Panel de preparación de nómina</x:v>
      </x:c>
      <x:c r="C7" s="22" t="str">
        <x:v>Panel de preparación de nómina</x:v>
      </x:c>
      <x:c r="D7" s="22" t="str">
        <x:v>Panel de preparación de nómina</x:v>
      </x:c>
      <x:c r="E7" s="22" t="str">
        <x:v>Panel de preparación de nómina</x:v>
      </x:c>
      <x:c r="F7" s="22" t="str">
        <x:v>Panel de preparación de nómina</x:v>
      </x:c>
      <x:c r="G7" s="22" t="str">
        <x:v>Panel de preparación de nómina</x:v>
      </x:c>
      <x:c r="H7" s="22" t="str">
        <x:v>Panel de preparación de nómina</x:v>
      </x:c>
      <x:c r="I7" s="22" t="str">
        <x:v>Panel de preparación de nómina</x:v>
      </x:c>
      <x:c r="J7" s="22" t="str">
        <x:v>Panel de preparación de nómina</x:v>
      </x:c>
      <x:c r="K7" s="22" t="str">
        <x:v>Panel de preparación de nómina</x:v>
      </x:c>
      <x:c r="L7" s="22" t="str">
        <x:v>Panel de preparación de nómina</x:v>
      </x:c>
      <x:c r="M7" s="22" t="str">
        <x:v>Panel de preparación de nómina</x:v>
      </x:c>
      <x:c r="N7" s="22" t="str">
        <x:v>Panel de preparación de nómina</x:v>
      </x:c>
      <x:c r="O7" s="22" t="str">
        <x:v>Panel de preparación de nómina</x:v>
      </x:c>
      <x:c r="P7" s="22" t="str">
        <x:v>Panel de preparación de nómina</x:v>
      </x:c>
      <x:c r="Q7" s="28" t="str">
        <x:v>REVISAR Y LIBERAR</x:v>
      </x:c>
      <x:c r="R7" s="29" t="str">
        <x:v>REVISAR Y LIBERAR</x:v>
      </x:c>
      <x:c r="S7" s="29" t="str">
        <x:v>REVISAR Y LIBERAR</x:v>
      </x:c>
      <x:c r="T7" s="29" t="str">
        <x:v>REVISAR Y LIBERAR</x:v>
      </x:c>
    </x:row>
    <x:row r="8" ht="28" customHeight="1">
      <x:c r="A8" s="181" t="str">
        <x:v>Panel de preparación de nómina</x:v>
      </x:c>
      <x:c r="B8" s="22" t="str">
        <x:v>Panel de preparación de nómina</x:v>
      </x:c>
      <x:c r="C8" s="22" t="str">
        <x:v>Panel de preparación de nómina</x:v>
      </x:c>
      <x:c r="D8" s="22" t="str">
        <x:v>Panel de preparación de nómina</x:v>
      </x:c>
      <x:c r="E8" s="22" t="str">
        <x:v>Panel de preparación de nómina</x:v>
      </x:c>
      <x:c r="F8" s="22" t="str">
        <x:v>Panel de preparación de nómina</x:v>
      </x:c>
      <x:c r="G8" s="22" t="str">
        <x:v>Panel de preparación de nómina</x:v>
      </x:c>
      <x:c r="H8" s="22" t="str">
        <x:v>Panel de preparación de nómina</x:v>
      </x:c>
      <x:c r="I8" s="22" t="str">
        <x:v>Panel de preparación de nómina</x:v>
      </x:c>
      <x:c r="J8" s="22" t="str">
        <x:v>Panel de preparación de nómina</x:v>
      </x:c>
      <x:c r="K8" s="22" t="str">
        <x:v>Panel de preparación de nómina</x:v>
      </x:c>
      <x:c r="L8" s="22" t="str">
        <x:v>Panel de preparación de nómina</x:v>
      </x:c>
      <x:c r="M8" s="22" t="str">
        <x:v>Panel de preparación de nómina</x:v>
      </x:c>
      <x:c r="N8" s="22" t="str">
        <x:v>Panel de preparación de nómina</x:v>
      </x:c>
      <x:c r="O8" s="22" t="str">
        <x:v>Panel de preparación de nómina</x:v>
      </x:c>
      <x:c r="P8" s="22" t="str">
        <x:v>Panel de preparación de nómina</x:v>
      </x:c>
      <x:c r="Q8" s="28" t="str">
        <x:v>REVISAR Y LIBERAR</x:v>
      </x:c>
      <x:c r="R8" s="29" t="str">
        <x:v>REVISAR Y LIBERAR</x:v>
      </x:c>
      <x:c r="S8" s="29" t="str">
        <x:v>REVISAR Y LIBERAR</x:v>
      </x:c>
      <x:c r="T8" s="29" t="str">
        <x:v>REVISAR Y LIBERAR</x:v>
      </x:c>
    </x:row>
    <x:row r="9" ht="22" customHeight="1">
      <x:c r="A9" s="33" t="str">
        <x:v>Una vista orientada a decisiones sobre coste de nómina, deducciones, excepciones, aprobaciones y preparación para el pago.</x:v>
      </x:c>
      <x:c r="B9" s="33" t="str">
        <x:v>Una vista orientada a decisiones sobre coste de nómina, deducciones, excepciones, aprobaciones y preparación para el pago.</x:v>
      </x:c>
      <x:c r="C9" s="33" t="str">
        <x:v>Una vista orientada a decisiones sobre coste de nómina, deducciones, excepciones, aprobaciones y preparación para el pago.</x:v>
      </x:c>
      <x:c r="D9" s="33" t="str">
        <x:v>Una vista orientada a decisiones sobre coste de nómina, deducciones, excepciones, aprobaciones y preparación para el pago.</x:v>
      </x:c>
      <x:c r="E9" s="33" t="str">
        <x:v>Una vista orientada a decisiones sobre coste de nómina, deducciones, excepciones, aprobaciones y preparación para el pago.</x:v>
      </x:c>
      <x:c r="F9" s="33" t="str">
        <x:v>Una vista orientada a decisiones sobre coste de nómina, deducciones, excepciones, aprobaciones y preparación para el pago.</x:v>
      </x:c>
      <x:c r="G9" s="33" t="str">
        <x:v>Una vista orientada a decisiones sobre coste de nómina, deducciones, excepciones, aprobaciones y preparación para el pago.</x:v>
      </x:c>
      <x:c r="H9" s="33" t="str">
        <x:v>Una vista orientada a decisiones sobre coste de nómina, deducciones, excepciones, aprobaciones y preparación para el pago.</x:v>
      </x:c>
      <x:c r="I9" s="33" t="str">
        <x:v>Una vista orientada a decisiones sobre coste de nómina, deducciones, excepciones, aprobaciones y preparación para el pago.</x:v>
      </x:c>
      <x:c r="J9" s="33" t="str">
        <x:v>Una vista orientada a decisiones sobre coste de nómina, deducciones, excepciones, aprobaciones y preparación para el pago.</x:v>
      </x:c>
      <x:c r="K9" s="33" t="str">
        <x:v>Una vista orientada a decisiones sobre coste de nómina, deducciones, excepciones, aprobaciones y preparación para el pago.</x:v>
      </x:c>
      <x:c r="L9" s="33" t="str">
        <x:v>Una vista orientada a decisiones sobre coste de nómina, deducciones, excepciones, aprobaciones y preparación para el pago.</x:v>
      </x:c>
      <x:c r="M9" s="33" t="str">
        <x:v>Una vista orientada a decisiones sobre coste de nómina, deducciones, excepciones, aprobaciones y preparación para el pago.</x:v>
      </x:c>
      <x:c r="N9" s="33" t="str">
        <x:v>Una vista orientada a decisiones sobre coste de nómina, deducciones, excepciones, aprobaciones y preparación para el pago.</x:v>
      </x:c>
      <x:c r="O9" s="33" t="str">
        <x:v>Una vista orientada a decisiones sobre coste de nómina, deducciones, excepciones, aprobaciones y preparación para el pago.</x:v>
      </x:c>
      <x:c r="P9" s="33" t="str">
        <x:v>Una vista orientada a decisiones sobre coste de nómina, deducciones, excepciones, aprobaciones y preparación para el pago.</x:v>
      </x:c>
      <x:c r="Q9" s="37" t="str">
        <x:v>Excel 2021 de escritorio  •  XLSX sin macros
Basado en fórmulas  •  Datos de ejemplo ficticios</x:v>
      </x:c>
      <x:c r="R9" s="37" t="str">
        <x:v>Excel 2021 de escritorio  •  XLSX sin macros
Basado en fórmulas  •  Datos de ejemplo ficticios</x:v>
      </x:c>
      <x:c r="S9" s="37" t="str">
        <x:v>Excel 2021 de escritorio  •  XLSX sin macros
Basado en fórmulas  •  Datos de ejemplo ficticios</x:v>
      </x:c>
      <x:c r="T9" s="37" t="str">
        <x:v>Excel 2021 de escritorio  •  XLSX sin macros
Basado en fórmulas  •  Datos de ejemplo ficticios</x:v>
      </x:c>
    </x:row>
    <x:row r="10" ht="22" customHeight="1">
      <x:c r="A10" s="33" t="str">
        <x:v>Una vista orientada a decisiones sobre coste de nómina, deducciones, excepciones, aprobaciones y preparación para el pago.</x:v>
      </x:c>
      <x:c r="B10" s="33" t="str">
        <x:v>Una vista orientada a decisiones sobre coste de nómina, deducciones, excepciones, aprobaciones y preparación para el pago.</x:v>
      </x:c>
      <x:c r="C10" s="33" t="str">
        <x:v>Una vista orientada a decisiones sobre coste de nómina, deducciones, excepciones, aprobaciones y preparación para el pago.</x:v>
      </x:c>
      <x:c r="D10" s="33" t="str">
        <x:v>Una vista orientada a decisiones sobre coste de nómina, deducciones, excepciones, aprobaciones y preparación para el pago.</x:v>
      </x:c>
      <x:c r="E10" s="33" t="str">
        <x:v>Una vista orientada a decisiones sobre coste de nómina, deducciones, excepciones, aprobaciones y preparación para el pago.</x:v>
      </x:c>
      <x:c r="F10" s="33" t="str">
        <x:v>Una vista orientada a decisiones sobre coste de nómina, deducciones, excepciones, aprobaciones y preparación para el pago.</x:v>
      </x:c>
      <x:c r="G10" s="33" t="str">
        <x:v>Una vista orientada a decisiones sobre coste de nómina, deducciones, excepciones, aprobaciones y preparación para el pago.</x:v>
      </x:c>
      <x:c r="H10" s="33" t="str">
        <x:v>Una vista orientada a decisiones sobre coste de nómina, deducciones, excepciones, aprobaciones y preparación para el pago.</x:v>
      </x:c>
      <x:c r="I10" s="33" t="str">
        <x:v>Una vista orientada a decisiones sobre coste de nómina, deducciones, excepciones, aprobaciones y preparación para el pago.</x:v>
      </x:c>
      <x:c r="J10" s="33" t="str">
        <x:v>Una vista orientada a decisiones sobre coste de nómina, deducciones, excepciones, aprobaciones y preparación para el pago.</x:v>
      </x:c>
      <x:c r="K10" s="33" t="str">
        <x:v>Una vista orientada a decisiones sobre coste de nómina, deducciones, excepciones, aprobaciones y preparación para el pago.</x:v>
      </x:c>
      <x:c r="L10" s="33" t="str">
        <x:v>Una vista orientada a decisiones sobre coste de nómina, deducciones, excepciones, aprobaciones y preparación para el pago.</x:v>
      </x:c>
      <x:c r="M10" s="33" t="str">
        <x:v>Una vista orientada a decisiones sobre coste de nómina, deducciones, excepciones, aprobaciones y preparación para el pago.</x:v>
      </x:c>
      <x:c r="N10" s="33" t="str">
        <x:v>Una vista orientada a decisiones sobre coste de nómina, deducciones, excepciones, aprobaciones y preparación para el pago.</x:v>
      </x:c>
      <x:c r="O10" s="33" t="str">
        <x:v>Una vista orientada a decisiones sobre coste de nómina, deducciones, excepciones, aprobaciones y preparación para el pago.</x:v>
      </x:c>
      <x:c r="P10" s="33" t="str">
        <x:v>Una vista orientada a decisiones sobre coste de nómina, deducciones, excepciones, aprobaciones y preparación para el pago.</x:v>
      </x:c>
      <x:c r="Q10" s="37" t="str">
        <x:v>Excel 2021 de escritorio  •  XLSX sin macros
Basado en fórmulas  •  Datos de ejemplo ficticios</x:v>
      </x:c>
      <x:c r="R10" s="37" t="str">
        <x:v>Excel 2021 de escritorio  •  XLSX sin macros
Basado en fórmulas  •  Datos de ejemplo ficticios</x:v>
      </x:c>
      <x:c r="S10" s="37" t="str">
        <x:v>Excel 2021 de escritorio  •  XLSX sin macros
Basado en fórmulas  •  Datos de ejemplo ficticios</x:v>
      </x:c>
      <x:c r="T10" s="37" t="str">
        <x:v>Excel 2021 de escritorio  •  XLSX sin macros
Basado en fórmulas  •  Datos de ejemplo ficticios</x:v>
      </x:c>
    </x:row>
    <x:row r="11">
      <x:c r="A11" s="176"/>
      <x:c r="B11" s="176"/>
      <x:c r="C11" s="176"/>
      <x:c r="D11" s="176"/>
      <x:c r="E11" s="176"/>
      <x:c r="F11" s="176"/>
      <x:c r="G11" s="176"/>
      <x:c r="H11" s="176"/>
      <x:c r="I11" s="176"/>
      <x:c r="J11" s="176"/>
      <x:c r="K11" s="176"/>
      <x:c r="L11" s="176"/>
      <x:c r="M11" s="176"/>
      <x:c r="N11" s="176"/>
      <x:c r="O11" s="176"/>
      <x:c r="P11" s="176"/>
      <x:c r="Q11" s="176"/>
      <x:c r="R11" s="176"/>
      <x:c r="S11" s="176"/>
      <x:c r="T11" s="176"/>
    </x:row>
    <x:row r="12">
      <x:c r="A12" s="95" t="str">
        <x:v>NÓMINA BRUTA</x:v>
      </x:c>
      <x:c r="B12" s="95" t="str">
        <x:v>NÓMINA BRUTA</x:v>
      </x:c>
      <x:c r="C12" s="95" t="str">
        <x:v>NÓMINA BRUTA</x:v>
      </x:c>
      <x:c r="D12" s="95" t="str">
        <x:v>NÓMINA BRUTA</x:v>
      </x:c>
      <x:c r="E12" s="73" t="str">
        <x:v>NÓMINA NETA</x:v>
      </x:c>
      <x:c r="F12" s="73" t="str">
        <x:v>NÓMINA NETA</x:v>
      </x:c>
      <x:c r="G12" s="73" t="str">
        <x:v>NÓMINA NETA</x:v>
      </x:c>
      <x:c r="H12" s="73" t="str">
        <x:v>NÓMINA NETA</x:v>
      </x:c>
      <x:c r="I12" s="99" t="str">
        <x:v>TOTAL DEDUCCIONES</x:v>
      </x:c>
      <x:c r="J12" s="99" t="str">
        <x:v>TOTAL DEDUCCIONES</x:v>
      </x:c>
      <x:c r="K12" s="99" t="str">
        <x:v>TOTAL DEDUCCIONES</x:v>
      </x:c>
      <x:c r="L12" s="99" t="str">
        <x:v>TOTAL DEDUCCIONES</x:v>
      </x:c>
      <x:c r="M12" s="102" t="str">
        <x:v>INCIDENCIAS ABIERTAS</x:v>
      </x:c>
      <x:c r="N12" s="102" t="str">
        <x:v>INCIDENCIAS ABIERTAS</x:v>
      </x:c>
      <x:c r="O12" s="102" t="str">
        <x:v>INCIDENCIAS ABIERTAS</x:v>
      </x:c>
      <x:c r="P12" s="102" t="str">
        <x:v>INCIDENCIAS ABIERTAS</x:v>
      </x:c>
      <x:c r="Q12" s="95" t="str">
        <x:v>LISTO / APROBADO</x:v>
      </x:c>
      <x:c r="R12" s="95" t="str">
        <x:v>LISTO / APROBADO</x:v>
      </x:c>
      <x:c r="S12" s="95" t="str">
        <x:v>LISTO / APROBADO</x:v>
      </x:c>
      <x:c r="T12" s="95" t="str">
        <x:v>LISTO / APROBADO</x:v>
      </x:c>
    </x:row>
    <x:row r="13">
      <x:c r="A13" s="96" t="n">
        <x:f>SUM('NÓMINA'!$L$19:$L$58)</x:f>
        <x:v>29680.223720648475</x:v>
      </x:c>
      <x:c r="B13" s="87" t="str"/>
      <x:c r="C13" s="87" t="str"/>
      <x:c r="D13" s="88" t="str"/>
      <x:c r="E13" s="96" t="n">
        <x:f>SUM('NÓMINA'!$P$19:$P$58)</x:f>
        <x:v>25805.223720648475</x:v>
      </x:c>
      <x:c r="F13" s="87" t="str"/>
      <x:c r="G13" s="87" t="str"/>
      <x:c r="H13" s="88" t="str"/>
      <x:c r="I13" s="96" t="n">
        <x:f>SUM('NÓMINA'!$O$19:$O$58)+SUM('NÓMINA'!$M$19:$N$58)</x:f>
        <x:v>3875</x:v>
      </x:c>
      <x:c r="J13" s="87" t="str"/>
      <x:c r="K13" s="87" t="str"/>
      <x:c r="L13" s="88" t="str"/>
      <x:c r="M13" s="92" t="n">
        <x:f>COUNTIFS('NÓMINA'!$A$19:$A$58,"&lt;&gt;",'NÓMINA'!$S$19:$S$58,"&lt;&gt;LIMPIO")</x:f>
        <x:v>1</x:v>
      </x:c>
      <x:c r="N13" s="87" t="str"/>
      <x:c r="O13" s="87" t="str"/>
      <x:c r="P13" s="88" t="str"/>
      <x:c r="Q13" s="92" t="n">
        <x:f>COUNTIF('NÓMINA'!$Q$19:$Q$58,"Listo")+COUNTIF('NÓMINA'!$Q$19:$Q$58,"Aprobado")</x:f>
        <x:v>6</x:v>
      </x:c>
      <x:c r="R13" s="87" t="str"/>
      <x:c r="S13" s="87" t="str"/>
      <x:c r="T13" s="88" t="str"/>
    </x:row>
    <x:row r="14">
      <x:c r="A14" s="86" t="str"/>
      <x:c r="B14" s="87" t="str"/>
      <x:c r="C14" s="87" t="str"/>
      <x:c r="D14" s="88" t="str"/>
      <x:c r="E14" s="86" t="str"/>
      <x:c r="F14" s="87" t="str"/>
      <x:c r="G14" s="87" t="str"/>
      <x:c r="H14" s="88" t="str"/>
      <x:c r="I14" s="86" t="str"/>
      <x:c r="J14" s="87" t="str"/>
      <x:c r="K14" s="87" t="str"/>
      <x:c r="L14" s="88" t="str"/>
      <x:c r="M14" s="86" t="str"/>
      <x:c r="N14" s="87" t="str"/>
      <x:c r="O14" s="87" t="str"/>
      <x:c r="P14" s="88" t="str"/>
      <x:c r="Q14" s="86" t="str"/>
      <x:c r="R14" s="87" t="str"/>
      <x:c r="S14" s="87" t="str"/>
      <x:c r="T14" s="88" t="str"/>
    </x:row>
    <x:row r="15">
      <x:c r="A15" s="89" t="str"/>
      <x:c r="B15" s="90" t="str"/>
      <x:c r="C15" s="90" t="str"/>
      <x:c r="D15" s="91" t="str"/>
      <x:c r="E15" s="89" t="str"/>
      <x:c r="F15" s="90" t="str"/>
      <x:c r="G15" s="90" t="str"/>
      <x:c r="H15" s="91" t="str"/>
      <x:c r="I15" s="89" t="str"/>
      <x:c r="J15" s="90" t="str"/>
      <x:c r="K15" s="90" t="str"/>
      <x:c r="L15" s="91" t="str"/>
      <x:c r="M15" s="89" t="str"/>
      <x:c r="N15" s="90" t="str"/>
      <x:c r="O15" s="90" t="str"/>
      <x:c r="P15" s="91" t="str"/>
      <x:c r="Q15" s="89" t="str"/>
      <x:c r="R15" s="90" t="str"/>
      <x:c r="S15" s="90" t="str"/>
      <x:c r="T15" s="91" t="str"/>
    </x:row>
    <x:row r="16">
      <x:c r="A16" s="176"/>
      <x:c r="B16" s="176"/>
      <x:c r="C16" s="176"/>
      <x:c r="D16" s="176"/>
      <x:c r="E16" s="176"/>
      <x:c r="F16" s="176"/>
      <x:c r="G16" s="176"/>
      <x:c r="H16" s="176"/>
      <x:c r="I16" s="176"/>
      <x:c r="J16" s="176"/>
      <x:c r="K16" s="176"/>
      <x:c r="L16" s="176"/>
      <x:c r="M16" s="176"/>
      <x:c r="N16" s="176"/>
      <x:c r="O16" s="176"/>
      <x:c r="P16" s="176"/>
      <x:c r="Q16" s="176"/>
      <x:c r="R16" s="176"/>
      <x:c r="S16" s="176"/>
      <x:c r="T16" s="176"/>
    </x:row>
    <x:row r="17">
      <x:c r="A17" s="176"/>
      <x:c r="B17" s="176"/>
      <x:c r="C17" s="176"/>
      <x:c r="D17" s="176"/>
      <x:c r="E17" s="176"/>
      <x:c r="F17" s="176"/>
      <x:c r="G17" s="176"/>
      <x:c r="H17" s="176"/>
      <x:c r="I17" s="176"/>
      <x:c r="J17" s="176"/>
      <x:c r="K17" s="176"/>
      <x:c r="L17" s="176"/>
      <x:c r="M17" s="176"/>
      <x:c r="N17" s="176"/>
      <x:c r="O17" s="176"/>
      <x:c r="P17" s="176"/>
      <x:c r="Q17" s="176"/>
      <x:c r="R17" s="176"/>
      <x:c r="S17" s="176"/>
      <x:c r="T17" s="176"/>
    </x:row>
    <x:row r="18" ht="24" customHeight="1">
      <x:c r="A18" s="39" t="str">
        <x:v>COSTE Y PREPARACIÓN DE NÓMINA</x:v>
      </x:c>
      <x:c r="B18" s="39" t="str">
        <x:v>COSTE Y PREPARACIÓN DE NÓMINA</x:v>
      </x:c>
      <x:c r="C18" s="39" t="str">
        <x:v>COSTE Y PREPARACIÓN DE NÓMINA</x:v>
      </x:c>
      <x:c r="D18" s="39" t="str">
        <x:v>COSTE Y PREPARACIÓN DE NÓMINA</x:v>
      </x:c>
      <x:c r="E18" s="39" t="str">
        <x:v>COSTE Y PREPARACIÓN DE NÓMINA</x:v>
      </x:c>
      <x:c r="F18" s="39" t="str">
        <x:v>COSTE Y PREPARACIÓN DE NÓMINA</x:v>
      </x:c>
      <x:c r="G18" s="39" t="str">
        <x:v>COSTE Y PREPARACIÓN DE NÓMINA</x:v>
      </x:c>
      <x:c r="H18" s="39" t="str">
        <x:v>COSTE Y PREPARACIÓN DE NÓMINA</x:v>
      </x:c>
      <x:c r="I18" s="39" t="str">
        <x:v>COSTE Y PREPARACIÓN DE NÓMINA</x:v>
      </x:c>
      <x:c r="J18" s="39" t="str">
        <x:v>COSTE Y PREPARACIÓN DE NÓMINA</x:v>
      </x:c>
      <x:c r="K18" s="39" t="str">
        <x:v>COSTE Y PREPARACIÓN DE NÓMINA</x:v>
      </x:c>
      <x:c r="L18" s="39" t="str">
        <x:v>COSTE Y PREPARACIÓN DE NÓMINA</x:v>
      </x:c>
      <x:c r="M18" s="39" t="str">
        <x:v>COSTE Y PREPARACIÓN DE NÓMINA</x:v>
      </x:c>
      <x:c r="N18" s="39" t="str">
        <x:v>COSTE Y PREPARACIÓN DE NÓMINA</x:v>
      </x:c>
      <x:c r="O18" s="39" t="str">
        <x:v>COSTE Y PREPARACIÓN DE NÓMINA</x:v>
      </x:c>
      <x:c r="P18" s="39" t="str">
        <x:v>COSTE Y PREPARACIÓN DE NÓMINA</x:v>
      </x:c>
      <x:c r="Q18" s="39" t="str">
        <x:v>COSTE Y PREPARACIÓN DE NÓMINA</x:v>
      </x:c>
      <x:c r="R18" s="39" t="str">
        <x:v>COSTE Y PREPARACIÓN DE NÓMINA</x:v>
      </x:c>
      <x:c r="S18" s="39" t="str">
        <x:v>COSTE Y PREPARACIÓN DE NÓMINA</x:v>
      </x:c>
      <x:c r="T18" s="39" t="str">
        <x:v>COSTE Y PREPARACIÓN DE NÓMINA</x:v>
      </x:c>
    </x:row>
    <x:row r="19">
      <x:c r="A19" s="176"/>
      <x:c r="B19" s="176"/>
      <x:c r="C19" s="176"/>
      <x:c r="D19" s="176"/>
      <x:c r="E19" s="176"/>
      <x:c r="F19" s="176"/>
      <x:c r="G19" s="176"/>
      <x:c r="H19" s="176"/>
      <x:c r="I19" s="176"/>
      <x:c r="J19" s="176"/>
      <x:c r="K19" s="176"/>
      <x:c r="L19" s="176"/>
      <x:c r="M19" s="176"/>
      <x:c r="N19" s="176"/>
      <x:c r="O19" s="176"/>
      <x:c r="P19" s="176"/>
      <x:c r="Q19" s="176"/>
      <x:c r="R19" s="176"/>
      <x:c r="S19" s="176"/>
      <x:c r="T19" s="176"/>
    </x:row>
    <x:row r="20">
      <x:c r="A20" s="193" t="str">
        <x:v>Departamento</x:v>
      </x:c>
      <x:c r="B20" s="193" t="str">
        <x:v>Pago bruto</x:v>
      </x:c>
      <x:c r="C20" s="176"/>
      <x:c r="D20" s="193" t="str">
        <x:v>Estado</x:v>
      </x:c>
      <x:c r="E20" s="193" t="str">
        <x:v>Cantidad</x:v>
      </x:c>
      <x:c r="F20" s="176"/>
      <x:c r="G20" s="176"/>
      <x:c r="H20" s="176"/>
      <x:c r="I20" s="176"/>
      <x:c r="J20" s="176"/>
      <x:c r="K20" s="176"/>
      <x:c r="L20" s="176"/>
      <x:c r="M20" s="176"/>
      <x:c r="N20" s="193" t="str">
        <x:v>Componente salarial</x:v>
      </x:c>
      <x:c r="O20" s="193" t="str">
        <x:v>Importe</x:v>
      </x:c>
      <x:c r="P20" s="176"/>
      <x:c r="Q20" s="176"/>
      <x:c r="R20" s="176"/>
      <x:c r="S20" s="176"/>
      <x:c r="T20" s="176"/>
    </x:row>
    <x:row r="21">
      <x:c r="A21" s="178" t="str">
        <x:v>Operaciones</x:v>
      </x:c>
      <x:c r="B21" s="179" t="n">
        <x:f>SUMIFS('NÓMINA'!$L$19:$L$58,'NÓMINA'!$C$19:$C$58,$A21)</x:f>
        <x:v>9660.081116944557</x:v>
      </x:c>
      <x:c r="C21" s="176"/>
      <x:c r="D21" s="178" t="str">
        <x:v>Listo</x:v>
      </x:c>
      <x:c r="E21" s="178" t="n">
        <x:f>COUNTIF('NÓMINA'!$Q$19:$Q$58,$D21)</x:f>
        <x:v>6</x:v>
      </x:c>
      <x:c r="F21" s="176"/>
      <x:c r="G21" s="176"/>
      <x:c r="H21" s="176"/>
      <x:c r="I21" s="176"/>
      <x:c r="J21" s="176"/>
      <x:c r="K21" s="176"/>
      <x:c r="L21" s="176"/>
      <x:c r="M21" s="176"/>
      <x:c r="N21" s="178" t="str">
        <x:v>Base + horas extra</x:v>
      </x:c>
      <x:c r="O21" s="179" t="n">
        <x:f>SUM('NÓMINA'!$G$19:$H$58)</x:f>
        <x:v>26590.223720648475</x:v>
      </x:c>
      <x:c r="P21" s="176"/>
      <x:c r="Q21" s="176"/>
      <x:c r="R21" s="176"/>
      <x:c r="S21" s="176"/>
      <x:c r="T21" s="176"/>
    </x:row>
    <x:row r="22">
      <x:c r="A22" s="178" t="str">
        <x:v>Ventas</x:v>
      </x:c>
      <x:c r="B22" s="179" t="n">
        <x:f>SUMIFS('NÓMINA'!$L$19:$L$58,'NÓMINA'!$C$19:$C$58,$A22)</x:f>
        <x:v>7181.2909911729075</x:v>
      </x:c>
      <x:c r="C22" s="176"/>
      <x:c r="D22" s="178" t="str">
        <x:v>Aprobado</x:v>
      </x:c>
      <x:c r="E22" s="178" t="n">
        <x:f>COUNTIF('NÓMINA'!$Q$19:$Q$58,$D22)</x:f>
        <x:v>0</x:v>
      </x:c>
      <x:c r="F22" s="176"/>
      <x:c r="G22" s="176"/>
      <x:c r="H22" s="176"/>
      <x:c r="I22" s="176"/>
      <x:c r="J22" s="176"/>
      <x:c r="K22" s="176"/>
      <x:c r="L22" s="176"/>
      <x:c r="M22" s="176"/>
      <x:c r="N22" s="178" t="str">
        <x:v>Complementos + variable</x:v>
      </x:c>
      <x:c r="O22" s="179" t="n">
        <x:f>SUM('NÓMINA'!$I$19:$J$58)</x:f>
        <x:v>2910</x:v>
      </x:c>
      <x:c r="P22" s="176"/>
      <x:c r="Q22" s="176"/>
      <x:c r="R22" s="176"/>
      <x:c r="S22" s="176"/>
      <x:c r="T22" s="176"/>
    </x:row>
    <x:row r="23">
      <x:c r="A23" s="178" t="str">
        <x:v>Administración</x:v>
      </x:c>
      <x:c r="B23" s="179" t="n">
        <x:f>SUMIFS('NÓMINA'!$L$19:$L$58,'NÓMINA'!$C$19:$C$58,$A23)</x:f>
        <x:v>3780</x:v>
      </x:c>
      <x:c r="C23" s="176"/>
      <x:c r="D23" s="178" t="str">
        <x:v>Borrador</x:v>
      </x:c>
      <x:c r="E23" s="178" t="n">
        <x:f>COUNTIF('NÓMINA'!$Q$19:$Q$58,$D23)</x:f>
        <x:v>1</x:v>
      </x:c>
      <x:c r="F23" s="176"/>
      <x:c r="G23" s="176"/>
      <x:c r="H23" s="176"/>
      <x:c r="I23" s="176"/>
      <x:c r="J23" s="176"/>
      <x:c r="K23" s="176"/>
      <x:c r="L23" s="176"/>
      <x:c r="M23" s="176"/>
      <x:c r="N23" s="178" t="str">
        <x:v>Reembolsos</x:v>
      </x:c>
      <x:c r="O23" s="179" t="n">
        <x:f>SUM('NÓMINA'!$K$19:$K$58)</x:f>
        <x:v>180</x:v>
      </x:c>
      <x:c r="P23" s="176"/>
      <x:c r="Q23" s="176"/>
      <x:c r="R23" s="176"/>
      <x:c r="S23" s="176"/>
      <x:c r="T23" s="176"/>
    </x:row>
    <x:row r="24">
      <x:c r="A24" s="178" t="str">
        <x:v>Atención al cliente</x:v>
      </x:c>
      <x:c r="B24" s="179" t="n">
        <x:f>SUMIFS('NÓMINA'!$L$19:$L$58,'NÓMINA'!$C$19:$C$58,$A24)</x:f>
        <x:v>4803.851612531011</x:v>
      </x:c>
      <x:c r="C24" s="176"/>
      <x:c r="D24" s="178" t="str">
        <x:v>Retenido</x:v>
      </x:c>
      <x:c r="E24" s="178" t="n">
        <x:f>COUNTIF('NÓMINA'!$Q$19:$Q$58,$D24)</x:f>
        <x:v>0</x:v>
      </x:c>
      <x:c r="F24" s="176"/>
      <x:c r="G24" s="176"/>
      <x:c r="H24" s="176"/>
      <x:c r="I24" s="176"/>
      <x:c r="J24" s="176"/>
      <x:c r="K24" s="176"/>
      <x:c r="L24" s="176"/>
      <x:c r="M24" s="176"/>
      <x:c r="N24" s="176"/>
      <x:c r="O24" s="176"/>
      <x:c r="P24" s="176"/>
      <x:c r="Q24" s="176"/>
      <x:c r="R24" s="176"/>
      <x:c r="S24" s="176"/>
      <x:c r="T24" s="176"/>
    </x:row>
    <x:row r="25">
      <x:c r="A25" s="178" t="str">
        <x:v>Almacén</x:v>
      </x:c>
      <x:c r="B25" s="179" t="n">
        <x:f>SUMIFS('NÓMINA'!$L$19:$L$58,'NÓMINA'!$C$19:$C$58,$A25)</x:f>
        <x:v>4255</x:v>
      </x:c>
      <x:c r="C25" s="176"/>
      <x:c r="D25" s="176"/>
      <x:c r="E25" s="176"/>
      <x:c r="F25" s="176"/>
      <x:c r="G25" s="176"/>
      <x:c r="H25" s="176"/>
      <x:c r="I25" s="176"/>
      <x:c r="J25" s="176"/>
      <x:c r="K25" s="176"/>
      <x:c r="L25" s="176"/>
      <x:c r="M25" s="176"/>
      <x:c r="N25" s="176"/>
      <x:c r="O25" s="176"/>
      <x:c r="P25" s="176"/>
      <x:c r="Q25" s="176"/>
      <x:c r="R25" s="176"/>
      <x:c r="S25" s="176"/>
      <x:c r="T25" s="176"/>
    </x:row>
    <x:row r="26">
      <x:c r="A26" s="178" t="str">
        <x:v>Dirección</x:v>
      </x:c>
      <x:c r="B26" s="179" t="n">
        <x:f>SUMIFS('NÓMINA'!$L$19:$L$58,'NÓMINA'!$C$19:$C$58,$A26)</x:f>
        <x:v>0</x:v>
      </x:c>
      <x:c r="C26" s="176"/>
      <x:c r="D26" s="176"/>
      <x:c r="E26" s="176"/>
      <x:c r="F26" s="176"/>
      <x:c r="G26" s="176"/>
      <x:c r="H26" s="176"/>
      <x:c r="I26" s="176"/>
      <x:c r="J26" s="176"/>
      <x:c r="K26" s="176"/>
      <x:c r="L26" s="176"/>
      <x:c r="M26" s="176"/>
      <x:c r="N26" s="176"/>
      <x:c r="O26" s="176"/>
      <x:c r="P26" s="176"/>
      <x:c r="Q26" s="176"/>
      <x:c r="R26" s="176"/>
      <x:c r="S26" s="176"/>
      <x:c r="T26" s="176"/>
    </x:row>
    <x:row r="27">
      <x:c r="A27" s="178" t="str">
        <x:v>Total</x:v>
      </x:c>
      <x:c r="B27" s="179" t="n">
        <x:f>SUM(B21:B26)</x:f>
        <x:v>29680.22372064848</x:v>
      </x:c>
      <x:c r="C27" s="176"/>
      <x:c r="D27" s="176"/>
      <x:c r="E27" s="176"/>
      <x:c r="F27" s="176"/>
      <x:c r="G27" s="176"/>
      <x:c r="H27" s="176"/>
      <x:c r="I27" s="176"/>
      <x:c r="J27" s="176"/>
      <x:c r="K27" s="176"/>
      <x:c r="L27" s="176"/>
      <x:c r="M27" s="176"/>
      <x:c r="N27" s="176"/>
      <x:c r="O27" s="176"/>
      <x:c r="P27" s="176"/>
      <x:c r="Q27" s="176"/>
      <x:c r="R27" s="176"/>
      <x:c r="S27" s="176"/>
      <x:c r="T27" s="176"/>
    </x:row>
    <x:row r="28">
      <x:c r="A28" s="176"/>
      <x:c r="B28" s="176"/>
      <x:c r="C28" s="176"/>
      <x:c r="D28" s="176"/>
      <x:c r="E28" s="176"/>
      <x:c r="F28" s="176"/>
      <x:c r="G28" s="176"/>
      <x:c r="H28" s="176"/>
      <x:c r="I28" s="176"/>
      <x:c r="J28" s="176"/>
      <x:c r="K28" s="176"/>
      <x:c r="L28" s="176"/>
      <x:c r="M28" s="176"/>
      <x:c r="N28" s="176"/>
      <x:c r="O28" s="176"/>
      <x:c r="P28" s="176"/>
      <x:c r="Q28" s="176"/>
      <x:c r="R28" s="176"/>
      <x:c r="S28" s="176"/>
      <x:c r="T28" s="176"/>
    </x:row>
    <x:row r="29">
      <x:c r="A29" s="176"/>
      <x:c r="B29" s="176"/>
      <x:c r="C29" s="176"/>
      <x:c r="D29" s="176"/>
      <x:c r="E29" s="176"/>
      <x:c r="F29" s="176"/>
      <x:c r="G29" s="176"/>
      <x:c r="H29" s="176"/>
      <x:c r="I29" s="176"/>
      <x:c r="J29" s="176"/>
      <x:c r="K29" s="176"/>
      <x:c r="L29" s="176"/>
      <x:c r="M29" s="176"/>
      <x:c r="N29" s="176"/>
      <x:c r="O29" s="176"/>
      <x:c r="P29" s="176"/>
      <x:c r="Q29" s="176"/>
      <x:c r="R29" s="176"/>
      <x:c r="S29" s="176"/>
      <x:c r="T29" s="176"/>
    </x:row>
    <x:row r="30">
      <x:c r="A30" s="176"/>
      <x:c r="B30" s="176"/>
      <x:c r="C30" s="176"/>
      <x:c r="D30" s="176"/>
      <x:c r="E30" s="176"/>
      <x:c r="F30" s="176"/>
      <x:c r="G30" s="176"/>
      <x:c r="H30" s="176"/>
      <x:c r="I30" s="176"/>
      <x:c r="J30" s="176"/>
      <x:c r="K30" s="176"/>
      <x:c r="L30" s="176"/>
      <x:c r="M30" s="176"/>
      <x:c r="N30" s="176"/>
      <x:c r="O30" s="176"/>
      <x:c r="P30" s="176"/>
      <x:c r="Q30" s="176"/>
      <x:c r="R30" s="176"/>
      <x:c r="S30" s="176"/>
      <x:c r="T30" s="176"/>
    </x:row>
    <x:row r="31">
      <x:c r="A31" s="176"/>
      <x:c r="B31" s="176"/>
      <x:c r="C31" s="176"/>
      <x:c r="D31" s="176"/>
      <x:c r="E31" s="176"/>
      <x:c r="F31" s="176"/>
      <x:c r="G31" s="176"/>
      <x:c r="H31" s="176"/>
      <x:c r="I31" s="176"/>
      <x:c r="J31" s="176"/>
      <x:c r="K31" s="176"/>
      <x:c r="L31" s="176"/>
      <x:c r="M31" s="176"/>
      <x:c r="N31" s="176"/>
      <x:c r="O31" s="176"/>
      <x:c r="P31" s="176"/>
      <x:c r="Q31" s="176"/>
      <x:c r="R31" s="176"/>
      <x:c r="S31" s="176"/>
      <x:c r="T31" s="176"/>
    </x:row>
    <x:row r="32">
      <x:c r="A32" s="176"/>
      <x:c r="B32" s="176"/>
      <x:c r="C32" s="176"/>
      <x:c r="D32" s="176"/>
      <x:c r="E32" s="176"/>
      <x:c r="F32" s="176"/>
      <x:c r="G32" s="176"/>
      <x:c r="H32" s="176"/>
      <x:c r="I32" s="176"/>
      <x:c r="J32" s="176"/>
      <x:c r="K32" s="176"/>
      <x:c r="L32" s="176"/>
      <x:c r="M32" s="176"/>
      <x:c r="N32" s="176"/>
      <x:c r="O32" s="176"/>
      <x:c r="P32" s="176"/>
      <x:c r="Q32" s="176"/>
      <x:c r="R32" s="176"/>
      <x:c r="S32" s="176"/>
      <x:c r="T32" s="176"/>
    </x:row>
    <x:row r="33">
      <x:c r="A33" s="176"/>
      <x:c r="B33" s="176"/>
      <x:c r="C33" s="176"/>
      <x:c r="D33" s="176"/>
      <x:c r="E33" s="176"/>
      <x:c r="F33" s="176"/>
      <x:c r="G33" s="176"/>
      <x:c r="H33" s="176"/>
      <x:c r="I33" s="176"/>
      <x:c r="J33" s="176"/>
      <x:c r="K33" s="176"/>
      <x:c r="L33" s="176"/>
      <x:c r="M33" s="176"/>
      <x:c r="N33" s="176"/>
      <x:c r="O33" s="176"/>
      <x:c r="P33" s="176"/>
      <x:c r="Q33" s="176"/>
      <x:c r="R33" s="176"/>
      <x:c r="S33" s="176"/>
      <x:c r="T33" s="176"/>
    </x:row>
    <x:row r="34">
      <x:c r="A34" s="176"/>
      <x:c r="B34" s="176"/>
      <x:c r="C34" s="176"/>
      <x:c r="D34" s="176"/>
      <x:c r="E34" s="176"/>
      <x:c r="F34" s="176"/>
      <x:c r="G34" s="176"/>
      <x:c r="H34" s="176"/>
      <x:c r="I34" s="176"/>
      <x:c r="J34" s="176"/>
      <x:c r="K34" s="176"/>
      <x:c r="L34" s="176"/>
      <x:c r="M34" s="176"/>
      <x:c r="N34" s="176"/>
      <x:c r="O34" s="176"/>
      <x:c r="P34" s="176"/>
      <x:c r="Q34" s="176"/>
      <x:c r="R34" s="176"/>
      <x:c r="S34" s="176"/>
      <x:c r="T34" s="176"/>
    </x:row>
    <x:row r="35">
      <x:c r="A35" s="176"/>
      <x:c r="B35" s="176"/>
      <x:c r="C35" s="176"/>
      <x:c r="D35" s="176"/>
      <x:c r="E35" s="176"/>
      <x:c r="F35" s="176"/>
      <x:c r="G35" s="176"/>
      <x:c r="H35" s="176"/>
      <x:c r="I35" s="176"/>
      <x:c r="J35" s="176"/>
      <x:c r="K35" s="176"/>
      <x:c r="L35" s="176"/>
      <x:c r="M35" s="176"/>
      <x:c r="N35" s="176"/>
      <x:c r="O35" s="176"/>
      <x:c r="P35" s="176"/>
      <x:c r="Q35" s="176"/>
      <x:c r="R35" s="176"/>
      <x:c r="S35" s="176"/>
      <x:c r="T35" s="176"/>
    </x:row>
    <x:row r="36">
      <x:c r="A36" s="176"/>
      <x:c r="B36" s="176"/>
      <x:c r="C36" s="176"/>
      <x:c r="D36" s="176"/>
      <x:c r="E36" s="176"/>
      <x:c r="F36" s="176"/>
      <x:c r="G36" s="176"/>
      <x:c r="H36" s="176"/>
      <x:c r="I36" s="176"/>
      <x:c r="J36" s="176"/>
      <x:c r="K36" s="176"/>
      <x:c r="L36" s="176"/>
      <x:c r="M36" s="176"/>
      <x:c r="N36" s="176"/>
      <x:c r="O36" s="176"/>
      <x:c r="P36" s="176"/>
      <x:c r="Q36" s="176"/>
      <x:c r="R36" s="176"/>
      <x:c r="S36" s="176"/>
      <x:c r="T36" s="176"/>
    </x:row>
    <x:row r="37">
      <x:c r="A37" s="176"/>
      <x:c r="B37" s="176"/>
      <x:c r="C37" s="176"/>
      <x:c r="D37" s="176"/>
      <x:c r="E37" s="176"/>
      <x:c r="F37" s="176"/>
      <x:c r="G37" s="176"/>
      <x:c r="H37" s="176"/>
      <x:c r="I37" s="176"/>
      <x:c r="J37" s="176"/>
      <x:c r="K37" s="176"/>
      <x:c r="L37" s="176"/>
      <x:c r="M37" s="176"/>
      <x:c r="N37" s="176"/>
      <x:c r="O37" s="176"/>
      <x:c r="P37" s="176"/>
      <x:c r="Q37" s="176"/>
      <x:c r="R37" s="176"/>
      <x:c r="S37" s="176"/>
      <x:c r="T37" s="176"/>
    </x:row>
    <x:row r="38" ht="24" customHeight="1">
      <x:c r="A38" s="39" t="str">
        <x:v>CONTROL DE LIBERACIÓN</x:v>
      </x:c>
      <x:c r="B38" s="39" t="str">
        <x:v>CONTROL DE LIBERACIÓN</x:v>
      </x:c>
      <x:c r="C38" s="39" t="str">
        <x:v>CONTROL DE LIBERACIÓN</x:v>
      </x:c>
      <x:c r="D38" s="39" t="str">
        <x:v>CONTROL DE LIBERACIÓN</x:v>
      </x:c>
      <x:c r="E38" s="39" t="str">
        <x:v>CONTROL DE LIBERACIÓN</x:v>
      </x:c>
      <x:c r="F38" s="39" t="str">
        <x:v>CONTROL DE LIBERACIÓN</x:v>
      </x:c>
      <x:c r="G38" s="39" t="str">
        <x:v>CONTROL DE LIBERACIÓN</x:v>
      </x:c>
      <x:c r="H38" s="39" t="str">
        <x:v>CONTROL DE LIBERACIÓN</x:v>
      </x:c>
      <x:c r="I38" s="39" t="str">
        <x:v>CONTROL DE LIBERACIÓN</x:v>
      </x:c>
      <x:c r="J38" s="39" t="str">
        <x:v>CONTROL DE LIBERACIÓN</x:v>
      </x:c>
      <x:c r="K38" s="39" t="str">
        <x:v>CONTROL DE LIBERACIÓN</x:v>
      </x:c>
      <x:c r="L38" s="39" t="str">
        <x:v>CONTROL DE LIBERACIÓN</x:v>
      </x:c>
      <x:c r="M38" s="39" t="str">
        <x:v>CONTROL DE LIBERACIÓN</x:v>
      </x:c>
      <x:c r="N38" s="39" t="str">
        <x:v>CONTROL DE LIBERACIÓN</x:v>
      </x:c>
      <x:c r="O38" s="39" t="str">
        <x:v>CONTROL DE LIBERACIÓN</x:v>
      </x:c>
      <x:c r="P38" s="39" t="str">
        <x:v>CONTROL DE LIBERACIÓN</x:v>
      </x:c>
      <x:c r="Q38" s="39" t="str">
        <x:v>CONTROL DE LIBERACIÓN</x:v>
      </x:c>
      <x:c r="R38" s="39" t="str">
        <x:v>CONTROL DE LIBERACIÓN</x:v>
      </x:c>
      <x:c r="S38" s="39" t="str">
        <x:v>CONTROL DE LIBERACIÓN</x:v>
      </x:c>
      <x:c r="T38" s="39" t="str">
        <x:v>CONTROL DE LIBERACIÓN</x:v>
      </x:c>
    </x:row>
    <x:row r="39">
      <x:c r="A39" s="176"/>
      <x:c r="B39" s="176"/>
      <x:c r="C39" s="176"/>
      <x:c r="D39" s="176"/>
      <x:c r="E39" s="176"/>
      <x:c r="F39" s="176"/>
      <x:c r="G39" s="176"/>
      <x:c r="H39" s="176"/>
      <x:c r="I39" s="176"/>
      <x:c r="J39" s="176"/>
      <x:c r="K39" s="176"/>
      <x:c r="L39" s="176"/>
      <x:c r="M39" s="176"/>
      <x:c r="N39" s="176"/>
      <x:c r="O39" s="176"/>
      <x:c r="P39" s="176"/>
      <x:c r="Q39" s="176"/>
      <x:c r="R39" s="176"/>
      <x:c r="S39" s="176"/>
      <x:c r="T39" s="176"/>
    </x:row>
    <x:row r="40">
      <x:c r="A40" s="135" t="str">
        <x:v>ENFOQUE DE ACCIÓN  •  Resuelva aprobaciones en borrador y pagos no programados, confirme los importes legales mediante el proceso de nómina aprobado y marque la nómina como Aprobada antes de liberar el pago.</x:v>
      </x:c>
      <x:c r="B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C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D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E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F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G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H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I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J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K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L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M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N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O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P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Q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R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S40" s="136" t="str">
        <x:v>ENFOQUE DE ACCIÓN  •  Resuelva aprobaciones en borrador y pagos no programados, confirme los importes legales mediante el proceso de nómina aprobado y marque la nómina como Aprobada antes de liberar el pago.</x:v>
      </x:c>
      <x:c r="T40" s="136" t="str">
        <x:v>ENFOQUE DE ACCIÓN  •  Resuelva aprobaciones en borrador y pagos no programados, confirme los importes legales mediante el proceso de nómina aprobado y marque la nómina como Aprobada antes de liberar el pago.</x:v>
      </x:c>
    </x:row>
    <x:row r="41">
      <x:c r="A41" s="135" t="str">
        <x:v>ENFOQUE DE ACCIÓN  •  Resuelva aprobaciones en borrador y pagos no programados, confirme los importes legales mediante el proceso de nómina aprobado y marque la nómina como Aprobada antes de liberar el pago.</x:v>
      </x:c>
      <x:c r="B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C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D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E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F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G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H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I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J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K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L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M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N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O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P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Q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R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S41" s="136" t="str">
        <x:v>ENFOQUE DE ACCIÓN  •  Resuelva aprobaciones en borrador y pagos no programados, confirme los importes legales mediante el proceso de nómina aprobado y marque la nómina como Aprobada antes de liberar el pago.</x:v>
      </x:c>
      <x:c r="T41" s="136" t="str">
        <x:v>ENFOQUE DE ACCIÓN  •  Resuelva aprobaciones en borrador y pagos no programados, confirme los importes legales mediante el proceso de nómina aprobado y marque la nómina como Aprobada antes de liberar el pago.</x:v>
      </x:c>
    </x:row>
    <x:row r="42">
      <x:c r="A42" s="135" t="str">
        <x:v>ENFOQUE DE ACCIÓN  •  Resuelva aprobaciones en borrador y pagos no programados, confirme los importes legales mediante el proceso de nómina aprobado y marque la nómina como Aprobada antes de liberar el pago.</x:v>
      </x:c>
      <x:c r="B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C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D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E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F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G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H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I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J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K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L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M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N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O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P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Q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R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S42" s="136" t="str">
        <x:v>ENFOQUE DE ACCIÓN  •  Resuelva aprobaciones en borrador y pagos no programados, confirme los importes legales mediante el proceso de nómina aprobado y marque la nómina como Aprobada antes de liberar el pago.</x:v>
      </x:c>
      <x:c r="T42" s="136" t="str">
        <x:v>ENFOQUE DE ACCIÓN  •  Resuelva aprobaciones en borrador y pagos no programados, confirme los importes legales mediante el proceso de nómina aprobado y marque la nómina como Aprobada antes de liberar el pago.</x:v>
      </x:c>
    </x:row>
    <x:row r="43">
      <x:c r="A43" s="135" t="str">
        <x:v>ENFOQUE DE ACCIÓN  •  Resuelva aprobaciones en borrador y pagos no programados, confirme los importes legales mediante el proceso de nómina aprobado y marque la nómina como Aprobada antes de liberar el pago.</x:v>
      </x:c>
      <x:c r="B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C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D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E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F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G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H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I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J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K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L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M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N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O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P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Q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R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S43" s="136" t="str">
        <x:v>ENFOQUE DE ACCIÓN  •  Resuelva aprobaciones en borrador y pagos no programados, confirme los importes legales mediante el proceso de nómina aprobado y marque la nómina como Aprobada antes de liberar el pago.</x:v>
      </x:c>
      <x:c r="T43" s="136" t="str">
        <x:v>ENFOQUE DE ACCIÓN  •  Resuelva aprobaciones en borrador y pagos no programados, confirme los importes legales mediante el proceso de nómina aprobado y marque la nómina como Aprobada antes de liberar el pago.</x:v>
      </x:c>
    </x:row>
    <x:row r="44">
      <x:c r="A44" s="135" t="str">
        <x:v>ENFOQUE DE ACCIÓN  •  Resuelva aprobaciones en borrador y pagos no programados, confirme los importes legales mediante el proceso de nómina aprobado y marque la nómina como Aprobada antes de liberar el pago.</x:v>
      </x:c>
      <x:c r="B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C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D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E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F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G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H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I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J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K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L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M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N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O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P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Q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R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S44" s="136" t="str">
        <x:v>ENFOQUE DE ACCIÓN  •  Resuelva aprobaciones en borrador y pagos no programados, confirme los importes legales mediante el proceso de nómina aprobado y marque la nómina como Aprobada antes de liberar el pago.</x:v>
      </x:c>
      <x:c r="T44" s="136" t="str">
        <x:v>ENFOQUE DE ACCIÓN  •  Resuelva aprobaciones en borrador y pagos no programados, confirme los importes legales mediante el proceso de nómina aprobado y marque la nómina como Aprobada antes de liberar el pago.</x:v>
      </x:c>
    </x:row>
    <x:row r="45">
      <x:c r="A45" s="176"/>
      <x:c r="B45" s="176"/>
      <x:c r="C45" s="176"/>
      <x:c r="D45" s="176"/>
      <x:c r="E45" s="176"/>
      <x:c r="F45" s="176"/>
      <x:c r="G45" s="176"/>
      <x:c r="H45" s="176"/>
      <x:c r="I45" s="176"/>
      <x:c r="J45" s="176"/>
      <x:c r="K45" s="176"/>
      <x:c r="L45" s="176"/>
      <x:c r="M45" s="176"/>
      <x:c r="N45" s="176"/>
      <x:c r="O45" s="176"/>
      <x:c r="P45" s="176"/>
      <x:c r="Q45" s="176"/>
      <x:c r="R45" s="176"/>
      <x:c r="S45" s="176"/>
      <x:c r="T45" s="176"/>
    </x:row>
    <x:row r="46">
      <x:c r="A46" s="176"/>
      <x:c r="B46" s="176"/>
      <x:c r="C46" s="176"/>
      <x:c r="D46" s="176"/>
      <x:c r="E46" s="176"/>
      <x:c r="F46" s="176"/>
      <x:c r="G46" s="176"/>
      <x:c r="H46" s="176"/>
      <x:c r="I46" s="176"/>
      <x:c r="J46" s="176"/>
      <x:c r="K46" s="176"/>
      <x:c r="L46" s="176"/>
      <x:c r="M46" s="176"/>
      <x:c r="N46" s="176"/>
      <x:c r="O46" s="176"/>
      <x:c r="P46" s="176"/>
      <x:c r="Q46" s="176"/>
      <x:c r="R46" s="176"/>
      <x:c r="S46" s="176"/>
      <x:c r="T46" s="176"/>
    </x:row>
    <x:row r="47">
      <x:c r="A47" s="176"/>
      <x:c r="B47" s="176"/>
      <x:c r="C47" s="176"/>
      <x:c r="D47" s="176"/>
      <x:c r="E47" s="176"/>
      <x:c r="F47" s="176"/>
      <x:c r="G47" s="176"/>
      <x:c r="H47" s="176"/>
      <x:c r="I47" s="176"/>
      <x:c r="J47" s="176"/>
      <x:c r="K47" s="176"/>
      <x:c r="L47" s="176"/>
      <x:c r="M47" s="176"/>
      <x:c r="N47" s="176"/>
      <x:c r="O47" s="176"/>
      <x:c r="P47" s="176"/>
      <x:c r="Q47" s="176"/>
      <x:c r="R47" s="176"/>
      <x:c r="S47" s="176"/>
      <x:c r="T47" s="176"/>
    </x:row>
    <x:row r="48">
      <x:c r="A48" s="176"/>
      <x:c r="B48" s="176"/>
      <x:c r="C48" s="176"/>
      <x:c r="D48" s="176"/>
      <x:c r="E48" s="176"/>
      <x:c r="F48" s="176"/>
      <x:c r="G48" s="176"/>
      <x:c r="H48" s="176"/>
      <x:c r="I48" s="176"/>
      <x:c r="J48" s="176"/>
      <x:c r="K48" s="176"/>
      <x:c r="L48" s="176"/>
      <x:c r="M48" s="176"/>
      <x:c r="N48" s="176"/>
      <x:c r="O48" s="176"/>
      <x:c r="P48" s="176"/>
      <x:c r="Q48" s="176"/>
      <x:c r="R48" s="176"/>
      <x:c r="S48" s="176"/>
      <x:c r="T48" s="176"/>
    </x:row>
    <x:row r="49">
      <x:c r="A49" s="176"/>
      <x:c r="B49" s="176"/>
      <x:c r="C49" s="176"/>
      <x:c r="D49" s="176"/>
      <x:c r="E49" s="176"/>
      <x:c r="F49" s="176"/>
      <x:c r="G49" s="176"/>
      <x:c r="H49" s="176"/>
      <x:c r="I49" s="176"/>
      <x:c r="J49" s="176"/>
      <x:c r="K49" s="176"/>
      <x:c r="L49" s="176"/>
      <x:c r="M49" s="176"/>
      <x:c r="N49" s="176"/>
      <x:c r="O49" s="176"/>
      <x:c r="P49" s="176"/>
      <x:c r="Q49" s="176"/>
      <x:c r="R49" s="176"/>
      <x:c r="S49" s="176"/>
      <x:c r="T49" s="176"/>
    </x:row>
    <x:row r="50">
      <x:c r="A50" s="176"/>
      <x:c r="B50" s="176"/>
      <x:c r="C50" s="176"/>
      <x:c r="D50" s="176"/>
      <x:c r="E50" s="176"/>
      <x:c r="F50" s="176"/>
      <x:c r="G50" s="176"/>
      <x:c r="H50" s="176"/>
      <x:c r="I50" s="176"/>
      <x:c r="J50" s="176"/>
      <x:c r="K50" s="176"/>
      <x:c r="L50" s="176"/>
      <x:c r="M50" s="176"/>
      <x:c r="N50" s="176"/>
      <x:c r="O50" s="176"/>
      <x:c r="P50" s="176"/>
      <x:c r="Q50" s="176"/>
      <x:c r="R50" s="176"/>
      <x:c r="S50" s="176"/>
      <x:c r="T50" s="176"/>
    </x:row>
    <x:row r="51">
      <x:c r="A51" s="176"/>
      <x:c r="B51" s="176"/>
      <x:c r="C51" s="176"/>
      <x:c r="D51" s="176"/>
      <x:c r="E51" s="176"/>
      <x:c r="F51" s="176"/>
      <x:c r="G51" s="176"/>
      <x:c r="H51" s="176"/>
      <x:c r="I51" s="176"/>
      <x:c r="J51" s="176"/>
      <x:c r="K51" s="176"/>
      <x:c r="L51" s="176"/>
      <x:c r="M51" s="176"/>
      <x:c r="N51" s="176"/>
      <x:c r="O51" s="176"/>
      <x:c r="P51" s="176"/>
      <x:c r="Q51" s="176"/>
      <x:c r="R51" s="176"/>
      <x:c r="S51" s="176"/>
      <x:c r="T51" s="176"/>
    </x:row>
    <x:row r="52">
      <x:c r="A52" s="176"/>
      <x:c r="B52" s="176"/>
      <x:c r="C52" s="176"/>
      <x:c r="D52" s="176"/>
      <x:c r="E52" s="176"/>
      <x:c r="F52" s="176"/>
      <x:c r="G52" s="176"/>
      <x:c r="H52" s="176"/>
      <x:c r="I52" s="176"/>
      <x:c r="J52" s="176"/>
      <x:c r="K52" s="176"/>
      <x:c r="L52" s="176"/>
      <x:c r="M52" s="176"/>
      <x:c r="N52" s="176"/>
      <x:c r="O52" s="176"/>
      <x:c r="P52" s="176"/>
      <x:c r="Q52" s="176"/>
      <x:c r="R52" s="176"/>
      <x:c r="S52" s="176"/>
      <x:c r="T52" s="176"/>
    </x:row>
    <x:row r="53">
      <x:c r="A53" s="176"/>
      <x:c r="B53" s="176"/>
      <x:c r="C53" s="176"/>
      <x:c r="D53" s="176"/>
      <x:c r="E53" s="176"/>
      <x:c r="F53" s="176"/>
      <x:c r="G53" s="176"/>
      <x:c r="H53" s="176"/>
      <x:c r="I53" s="176"/>
      <x:c r="J53" s="176"/>
      <x:c r="K53" s="176"/>
      <x:c r="L53" s="176"/>
      <x:c r="M53" s="176"/>
      <x:c r="N53" s="176"/>
      <x:c r="O53" s="176"/>
      <x:c r="P53" s="176"/>
      <x:c r="Q53" s="176"/>
      <x:c r="R53" s="176"/>
      <x:c r="S53" s="176"/>
      <x:c r="T53" s="176"/>
    </x:row>
    <x:row r="54">
      <x:c r="A54" s="176"/>
      <x:c r="B54" s="176"/>
      <x:c r="C54" s="176"/>
      <x:c r="D54" s="176"/>
      <x:c r="E54" s="176"/>
      <x:c r="F54" s="176"/>
      <x:c r="G54" s="176"/>
      <x:c r="H54" s="176"/>
      <x:c r="I54" s="176"/>
      <x:c r="J54" s="176"/>
      <x:c r="K54" s="176"/>
      <x:c r="L54" s="176"/>
      <x:c r="M54" s="176"/>
      <x:c r="N54" s="176"/>
      <x:c r="O54" s="176"/>
      <x:c r="P54" s="176"/>
      <x:c r="Q54" s="176"/>
      <x:c r="R54" s="176"/>
      <x:c r="S54" s="176"/>
      <x:c r="T54" s="176"/>
    </x:row>
    <x:row r="55">
      <x:c r="A55" s="176"/>
      <x:c r="B55" s="176"/>
      <x:c r="C55" s="176"/>
      <x:c r="D55" s="176"/>
      <x:c r="E55" s="176"/>
      <x:c r="F55" s="176"/>
      <x:c r="G55" s="176"/>
      <x:c r="H55" s="176"/>
      <x:c r="I55" s="176"/>
      <x:c r="J55" s="176"/>
      <x:c r="K55" s="176"/>
      <x:c r="L55" s="176"/>
      <x:c r="M55" s="176"/>
      <x:c r="N55" s="176"/>
      <x:c r="O55" s="176"/>
      <x:c r="P55" s="176"/>
      <x:c r="Q55" s="176"/>
      <x:c r="R55" s="176"/>
      <x:c r="S55" s="176"/>
      <x:c r="T55" s="176"/>
    </x:row>
    <x:row r="56">
      <x:c r="A56" s="176"/>
      <x:c r="B56" s="176"/>
      <x:c r="C56" s="176"/>
      <x:c r="D56" s="176"/>
      <x:c r="E56" s="176"/>
      <x:c r="F56" s="176"/>
      <x:c r="G56" s="176"/>
      <x:c r="H56" s="176"/>
      <x:c r="I56" s="176"/>
      <x:c r="J56" s="176"/>
      <x:c r="K56" s="176"/>
      <x:c r="L56" s="176"/>
      <x:c r="M56" s="176"/>
      <x:c r="N56" s="176"/>
      <x:c r="O56" s="176"/>
      <x:c r="P56" s="176"/>
      <x:c r="Q56" s="176"/>
      <x:c r="R56" s="176"/>
      <x:c r="S56" s="176"/>
      <x:c r="T56" s="176"/>
    </x:row>
    <x:row r="57">
      <x:c r="A57" s="176"/>
      <x:c r="B57" s="176"/>
      <x:c r="C57" s="176"/>
      <x:c r="D57" s="176"/>
      <x:c r="E57" s="176"/>
      <x:c r="F57" s="176"/>
      <x:c r="G57" s="176"/>
      <x:c r="H57" s="176"/>
      <x:c r="I57" s="176"/>
      <x:c r="J57" s="176"/>
      <x:c r="K57" s="176"/>
      <x:c r="L57" s="176"/>
      <x:c r="M57" s="176"/>
      <x:c r="N57" s="176"/>
      <x:c r="O57" s="176"/>
      <x:c r="P57" s="176"/>
      <x:c r="Q57" s="176"/>
      <x:c r="R57" s="176"/>
      <x:c r="S57" s="176"/>
      <x:c r="T57" s="176"/>
    </x:row>
    <x:row r="58">
      <x:c r="A58" s="176"/>
      <x:c r="B58" s="176"/>
      <x:c r="C58" s="176"/>
      <x:c r="D58" s="176"/>
      <x:c r="E58" s="176"/>
      <x:c r="F58" s="176"/>
      <x:c r="G58" s="176"/>
      <x:c r="H58" s="176"/>
      <x:c r="I58" s="176"/>
      <x:c r="J58" s="176"/>
      <x:c r="K58" s="176"/>
      <x:c r="L58" s="176"/>
      <x:c r="M58" s="176"/>
      <x:c r="N58" s="176"/>
      <x:c r="O58" s="176"/>
      <x:c r="P58" s="176"/>
      <x:c r="Q58" s="176"/>
      <x:c r="R58" s="176"/>
      <x:c r="S58" s="176"/>
      <x:c r="T58" s="176"/>
    </x:row>
    <x:row r="59">
      <x:c r="A59" s="176"/>
      <x:c r="B59" s="176"/>
      <x:c r="C59" s="176"/>
      <x:c r="D59" s="176"/>
      <x:c r="E59" s="176"/>
      <x:c r="F59" s="176"/>
      <x:c r="G59" s="176"/>
      <x:c r="H59" s="176"/>
      <x:c r="I59" s="176"/>
      <x:c r="J59" s="176"/>
      <x:c r="K59" s="176"/>
      <x:c r="L59" s="176"/>
      <x:c r="M59" s="176"/>
      <x:c r="N59" s="176"/>
      <x:c r="O59" s="176"/>
      <x:c r="P59" s="176"/>
      <x:c r="Q59" s="176"/>
      <x:c r="R59" s="176"/>
      <x:c r="S59" s="176"/>
      <x:c r="T59" s="176"/>
    </x:row>
    <x:row r="60">
      <x:c r="A60" s="176"/>
      <x:c r="B60" s="176"/>
      <x:c r="C60" s="176"/>
      <x:c r="D60" s="176"/>
      <x:c r="E60" s="176"/>
      <x:c r="F60" s="176"/>
      <x:c r="G60" s="176"/>
      <x:c r="H60" s="176"/>
      <x:c r="I60" s="176"/>
      <x:c r="J60" s="176"/>
      <x:c r="K60" s="176"/>
      <x:c r="L60" s="176"/>
      <x:c r="M60" s="176"/>
      <x:c r="N60" s="176"/>
      <x:c r="O60" s="176"/>
      <x:c r="P60" s="176"/>
      <x:c r="Q60" s="176"/>
      <x:c r="R60" s="176"/>
      <x:c r="S60" s="176"/>
      <x:c r="T60" s="176"/>
    </x:row>
    <x:row r="61">
      <x:c r="A61" s="176"/>
      <x:c r="B61" s="176"/>
      <x:c r="C61" s="176"/>
      <x:c r="D61" s="176"/>
      <x:c r="E61" s="176"/>
      <x:c r="F61" s="176"/>
      <x:c r="G61" s="176"/>
      <x:c r="H61" s="176"/>
      <x:c r="I61" s="176"/>
      <x:c r="J61" s="176"/>
      <x:c r="K61" s="176"/>
      <x:c r="L61" s="176"/>
      <x:c r="M61" s="176"/>
      <x:c r="N61" s="176"/>
      <x:c r="O61" s="176"/>
      <x:c r="P61" s="176"/>
      <x:c r="Q61" s="176"/>
      <x:c r="R61" s="176"/>
      <x:c r="S61" s="176"/>
      <x:c r="T61" s="176"/>
    </x:row>
    <x:row r="62">
      <x:c r="A62" s="176"/>
      <x:c r="B62" s="176"/>
      <x:c r="C62" s="176"/>
      <x:c r="D62" s="176"/>
      <x:c r="E62" s="176"/>
      <x:c r="F62" s="176"/>
      <x:c r="G62" s="176"/>
      <x:c r="H62" s="176"/>
      <x:c r="I62" s="176"/>
      <x:c r="J62" s="176"/>
      <x:c r="K62" s="176"/>
      <x:c r="L62" s="176"/>
      <x:c r="M62" s="176"/>
      <x:c r="N62" s="176"/>
      <x:c r="O62" s="176"/>
      <x:c r="P62" s="176"/>
      <x:c r="Q62" s="176"/>
      <x:c r="R62" s="176"/>
      <x:c r="S62" s="176"/>
      <x:c r="T62" s="176"/>
    </x:row>
    <x:row r="63">
      <x:c r="A63" s="176"/>
      <x:c r="B63" s="176"/>
      <x:c r="C63" s="176"/>
      <x:c r="D63" s="176"/>
      <x:c r="E63" s="176"/>
      <x:c r="F63" s="176"/>
      <x:c r="G63" s="176"/>
      <x:c r="H63" s="176"/>
      <x:c r="I63" s="176"/>
      <x:c r="J63" s="176"/>
      <x:c r="K63" s="176"/>
      <x:c r="L63" s="176"/>
      <x:c r="M63" s="176"/>
      <x:c r="N63" s="176"/>
      <x:c r="O63" s="176"/>
      <x:c r="P63" s="176"/>
      <x:c r="Q63" s="176"/>
      <x:c r="R63" s="176"/>
      <x:c r="S63" s="176"/>
      <x:c r="T63" s="176"/>
    </x:row>
    <x:row r="64">
      <x:c r="A64" s="176"/>
      <x:c r="B64" s="176"/>
      <x:c r="C64" s="176"/>
      <x:c r="D64" s="176"/>
      <x:c r="E64" s="176"/>
      <x:c r="F64" s="176"/>
      <x:c r="G64" s="176"/>
      <x:c r="H64" s="176"/>
      <x:c r="I64" s="176"/>
      <x:c r="J64" s="176"/>
      <x:c r="K64" s="176"/>
      <x:c r="L64" s="176"/>
      <x:c r="M64" s="176"/>
      <x:c r="N64" s="176"/>
      <x:c r="O64" s="176"/>
      <x:c r="P64" s="176"/>
      <x:c r="Q64" s="176"/>
      <x:c r="R64" s="176"/>
      <x:c r="S64" s="176"/>
      <x:c r="T64" s="176"/>
    </x:row>
    <x:row r="65">
      <x:c r="A65" s="176"/>
      <x:c r="B65" s="176"/>
      <x:c r="C65" s="176"/>
      <x:c r="D65" s="176"/>
      <x:c r="E65" s="176"/>
      <x:c r="F65" s="176"/>
      <x:c r="G65" s="176"/>
      <x:c r="H65" s="176"/>
      <x:c r="I65" s="176"/>
      <x:c r="J65" s="176"/>
      <x:c r="K65" s="176"/>
      <x:c r="L65" s="176"/>
      <x:c r="M65" s="176"/>
      <x:c r="N65" s="176"/>
      <x:c r="O65" s="176"/>
      <x:c r="P65" s="176"/>
      <x:c r="Q65" s="176"/>
      <x:c r="R65" s="176"/>
      <x:c r="S65" s="176"/>
      <x:c r="T65" s="176"/>
    </x:row>
    <x:row r="66">
      <x:c r="A66" s="176"/>
      <x:c r="B66" s="176"/>
      <x:c r="C66" s="176"/>
      <x:c r="D66" s="176"/>
      <x:c r="E66" s="176"/>
      <x:c r="F66" s="176"/>
      <x:c r="G66" s="176"/>
      <x:c r="H66" s="176"/>
      <x:c r="I66" s="176"/>
      <x:c r="J66" s="176"/>
      <x:c r="K66" s="176"/>
      <x:c r="L66" s="176"/>
      <x:c r="M66" s="176"/>
      <x:c r="N66" s="176"/>
      <x:c r="O66" s="176"/>
      <x:c r="P66" s="176"/>
      <x:c r="Q66" s="176"/>
      <x:c r="R66" s="176"/>
      <x:c r="S66" s="176"/>
      <x:c r="T66" s="176"/>
    </x:row>
    <x:row r="67">
      <x:c r="A67" s="176"/>
      <x:c r="B67" s="176"/>
      <x:c r="C67" s="176"/>
      <x:c r="D67" s="176"/>
      <x:c r="E67" s="176"/>
      <x:c r="F67" s="176"/>
      <x:c r="G67" s="176"/>
      <x:c r="H67" s="176"/>
      <x:c r="I67" s="176"/>
      <x:c r="J67" s="176"/>
      <x:c r="K67" s="176"/>
      <x:c r="L67" s="176"/>
      <x:c r="M67" s="176"/>
      <x:c r="N67" s="176"/>
      <x:c r="O67" s="176"/>
      <x:c r="P67" s="176"/>
      <x:c r="Q67" s="176"/>
      <x:c r="R67" s="176"/>
      <x:c r="S67" s="176"/>
      <x:c r="T67" s="176"/>
    </x:row>
    <x:row r="68">
      <x:c r="A68" s="176"/>
      <x:c r="B68" s="176"/>
      <x:c r="C68" s="176"/>
      <x:c r="D68" s="176"/>
      <x:c r="E68" s="176"/>
      <x:c r="F68" s="176"/>
      <x:c r="G68" s="176"/>
      <x:c r="H68" s="176"/>
      <x:c r="I68" s="176"/>
      <x:c r="J68" s="176"/>
      <x:c r="K68" s="176"/>
      <x:c r="L68" s="176"/>
      <x:c r="M68" s="176"/>
      <x:c r="N68" s="176"/>
      <x:c r="O68" s="176"/>
      <x:c r="P68" s="176"/>
      <x:c r="Q68" s="176"/>
      <x:c r="R68" s="176"/>
      <x:c r="S68" s="176"/>
      <x:c r="T68" s="176"/>
    </x:row>
    <x:row r="69">
      <x:c r="A69" s="176"/>
      <x:c r="B69" s="176"/>
      <x:c r="C69" s="176"/>
      <x:c r="D69" s="176"/>
      <x:c r="E69" s="176"/>
      <x:c r="F69" s="176"/>
      <x:c r="G69" s="176"/>
      <x:c r="H69" s="176"/>
      <x:c r="I69" s="176"/>
      <x:c r="J69" s="176"/>
      <x:c r="K69" s="176"/>
      <x:c r="L69" s="176"/>
      <x:c r="M69" s="176"/>
      <x:c r="N69" s="176"/>
      <x:c r="O69" s="176"/>
      <x:c r="P69" s="176"/>
      <x:c r="Q69" s="176"/>
      <x:c r="R69" s="176"/>
      <x:c r="S69" s="176"/>
      <x:c r="T69" s="176"/>
    </x:row>
    <x:row r="70">
      <x:c r="A70" s="176"/>
      <x:c r="B70" s="176"/>
      <x:c r="C70" s="176"/>
      <x:c r="D70" s="176"/>
      <x:c r="E70" s="176"/>
      <x:c r="F70" s="176"/>
      <x:c r="G70" s="176"/>
      <x:c r="H70" s="176"/>
      <x:c r="I70" s="176"/>
      <x:c r="J70" s="176"/>
      <x:c r="K70" s="176"/>
      <x:c r="L70" s="176"/>
      <x:c r="M70" s="176"/>
      <x:c r="N70" s="176"/>
      <x:c r="O70" s="176"/>
      <x:c r="P70" s="176"/>
      <x:c r="Q70" s="176"/>
      <x:c r="R70" s="176"/>
      <x:c r="S70" s="176"/>
      <x:c r="T70" s="176"/>
    </x:row>
    <x:row r="71">
      <x:c r="A71" s="176"/>
      <x:c r="B71" s="176"/>
      <x:c r="C71" s="176"/>
      <x:c r="D71" s="176"/>
      <x:c r="E71" s="176"/>
      <x:c r="F71" s="176"/>
      <x:c r="G71" s="176"/>
      <x:c r="H71" s="176"/>
      <x:c r="I71" s="176"/>
      <x:c r="J71" s="176"/>
      <x:c r="K71" s="176"/>
      <x:c r="L71" s="176"/>
      <x:c r="M71" s="176"/>
      <x:c r="N71" s="176"/>
      <x:c r="O71" s="176"/>
      <x:c r="P71" s="176"/>
      <x:c r="Q71" s="176"/>
      <x:c r="R71" s="176"/>
      <x:c r="S71" s="176"/>
      <x:c r="T71" s="176"/>
    </x:row>
    <x:row r="72">
      <x:c r="A72" s="176"/>
      <x:c r="B72" s="176"/>
      <x:c r="C72" s="176"/>
      <x:c r="D72" s="176"/>
      <x:c r="E72" s="176"/>
      <x:c r="F72" s="176"/>
      <x:c r="G72" s="176"/>
      <x:c r="H72" s="176"/>
      <x:c r="I72" s="176"/>
      <x:c r="J72" s="176"/>
      <x:c r="K72" s="176"/>
      <x:c r="L72" s="176"/>
      <x:c r="M72" s="176"/>
      <x:c r="N72" s="176"/>
      <x:c r="O72" s="176"/>
      <x:c r="P72" s="176"/>
      <x:c r="Q72" s="176"/>
      <x:c r="R72" s="176"/>
      <x:c r="S72" s="176"/>
      <x:c r="T72" s="176"/>
    </x:row>
    <x:row r="73">
      <x:c r="A73" s="176"/>
      <x:c r="B73" s="176"/>
      <x:c r="C73" s="176"/>
      <x:c r="D73" s="176"/>
      <x:c r="E73" s="176"/>
      <x:c r="F73" s="176"/>
      <x:c r="G73" s="176"/>
      <x:c r="H73" s="176"/>
      <x:c r="I73" s="176"/>
      <x:c r="J73" s="176"/>
      <x:c r="K73" s="176"/>
      <x:c r="L73" s="176"/>
      <x:c r="M73" s="176"/>
      <x:c r="N73" s="176"/>
      <x:c r="O73" s="176"/>
      <x:c r="P73" s="176"/>
      <x:c r="Q73" s="176"/>
      <x:c r="R73" s="176"/>
      <x:c r="S73" s="176"/>
      <x:c r="T73" s="176"/>
    </x:row>
    <x:row r="74">
      <x:c r="A74" s="176"/>
      <x:c r="B74" s="176"/>
      <x:c r="C74" s="176"/>
      <x:c r="D74" s="176"/>
      <x:c r="E74" s="176"/>
      <x:c r="F74" s="176"/>
      <x:c r="G74" s="176"/>
      <x:c r="H74" s="176"/>
      <x:c r="I74" s="176"/>
      <x:c r="J74" s="176"/>
      <x:c r="K74" s="176"/>
      <x:c r="L74" s="176"/>
      <x:c r="M74" s="176"/>
      <x:c r="N74" s="176"/>
      <x:c r="O74" s="176"/>
      <x:c r="P74" s="176"/>
      <x:c r="Q74" s="176"/>
      <x:c r="R74" s="176"/>
      <x:c r="S74" s="176"/>
      <x:c r="T74" s="176"/>
    </x:row>
    <x:row r="75">
      <x:c r="A75" s="176"/>
      <x:c r="B75" s="176"/>
      <x:c r="C75" s="176"/>
      <x:c r="D75" s="176"/>
      <x:c r="E75" s="176"/>
      <x:c r="F75" s="176"/>
      <x:c r="G75" s="176"/>
      <x:c r="H75" s="176"/>
      <x:c r="I75" s="176"/>
      <x:c r="J75" s="176"/>
      <x:c r="K75" s="176"/>
      <x:c r="L75" s="176"/>
      <x:c r="M75" s="176"/>
      <x:c r="N75" s="176"/>
      <x:c r="O75" s="176"/>
      <x:c r="P75" s="176"/>
      <x:c r="Q75" s="176"/>
      <x:c r="R75" s="176"/>
      <x:c r="S75" s="176"/>
      <x:c r="T75" s="176"/>
    </x:row>
    <x:row r="76">
      <x:c r="A76" s="176"/>
      <x:c r="B76" s="176"/>
      <x:c r="C76" s="176"/>
      <x:c r="D76" s="176"/>
      <x:c r="E76" s="176"/>
      <x:c r="F76" s="176"/>
      <x:c r="G76" s="176"/>
      <x:c r="H76" s="176"/>
      <x:c r="I76" s="176"/>
      <x:c r="J76" s="176"/>
      <x:c r="K76" s="176"/>
      <x:c r="L76" s="176"/>
      <x:c r="M76" s="176"/>
      <x:c r="N76" s="176"/>
      <x:c r="O76" s="176"/>
      <x:c r="P76" s="176"/>
      <x:c r="Q76" s="176"/>
      <x:c r="R76" s="176"/>
      <x:c r="S76" s="176"/>
      <x:c r="T76" s="176"/>
    </x:row>
    <x:row r="77">
      <x:c r="A77" s="176"/>
      <x:c r="B77" s="176"/>
      <x:c r="C77" s="176"/>
      <x:c r="D77" s="176"/>
      <x:c r="E77" s="176"/>
      <x:c r="F77" s="176"/>
      <x:c r="G77" s="176"/>
      <x:c r="H77" s="176"/>
      <x:c r="I77" s="176"/>
      <x:c r="J77" s="176"/>
      <x:c r="K77" s="176"/>
      <x:c r="L77" s="176"/>
      <x:c r="M77" s="176"/>
      <x:c r="N77" s="176"/>
      <x:c r="O77" s="176"/>
      <x:c r="P77" s="176"/>
      <x:c r="Q77" s="176"/>
      <x:c r="R77" s="176"/>
      <x:c r="S77" s="176"/>
      <x:c r="T77" s="176"/>
    </x:row>
    <x:row r="78">
      <x:c r="A78" s="176"/>
      <x:c r="B78" s="176"/>
      <x:c r="C78" s="176"/>
      <x:c r="D78" s="176"/>
      <x:c r="E78" s="176"/>
      <x:c r="F78" s="176"/>
      <x:c r="G78" s="176"/>
      <x:c r="H78" s="176"/>
      <x:c r="I78" s="176"/>
      <x:c r="J78" s="176"/>
      <x:c r="K78" s="176"/>
      <x:c r="L78" s="176"/>
      <x:c r="M78" s="176"/>
      <x:c r="N78" s="176"/>
      <x:c r="O78" s="176"/>
      <x:c r="P78" s="176"/>
      <x:c r="Q78" s="176"/>
      <x:c r="R78" s="176"/>
      <x:c r="S78" s="176"/>
      <x:c r="T78" s="176"/>
    </x:row>
    <x:row r="79">
      <x:c r="A79" s="176"/>
      <x:c r="B79" s="176"/>
      <x:c r="C79" s="176"/>
      <x:c r="D79" s="176"/>
      <x:c r="E79" s="176"/>
      <x:c r="F79" s="176"/>
      <x:c r="G79" s="176"/>
      <x:c r="H79" s="176"/>
      <x:c r="I79" s="176"/>
      <x:c r="J79" s="176"/>
      <x:c r="K79" s="176"/>
      <x:c r="L79" s="176"/>
      <x:c r="M79" s="176"/>
      <x:c r="N79" s="176"/>
      <x:c r="O79" s="176"/>
      <x:c r="P79" s="176"/>
      <x:c r="Q79" s="176"/>
      <x:c r="R79" s="176"/>
      <x:c r="S79" s="176"/>
      <x:c r="T79" s="176"/>
    </x:row>
    <x:row r="80">
      <x:c r="A80" s="176"/>
      <x:c r="B80" s="176"/>
      <x:c r="C80" s="176"/>
      <x:c r="D80" s="176"/>
      <x:c r="E80" s="176"/>
      <x:c r="F80" s="176"/>
      <x:c r="G80" s="176"/>
      <x:c r="H80" s="176"/>
      <x:c r="I80" s="176"/>
      <x:c r="J80" s="176"/>
      <x:c r="K80" s="176"/>
      <x:c r="L80" s="176"/>
      <x:c r="M80" s="176"/>
      <x:c r="N80" s="176"/>
      <x:c r="O80" s="176"/>
      <x:c r="P80" s="176"/>
      <x:c r="Q80" s="176"/>
      <x:c r="R80" s="176"/>
      <x:c r="S80" s="176"/>
      <x:c r="T80" s="176"/>
    </x:row>
  </x:sheetData>
  <x:mergeCells>
    <x:mergeCell ref="A1:B1"/>
    <x:mergeCell ref="C1:H1"/>
    <x:mergeCell ref="Q1:T1"/>
    <x:mergeCell ref="A2:B3"/>
    <x:mergeCell ref="C2:D3"/>
    <x:mergeCell ref="E2:G3"/>
    <x:mergeCell ref="H2:J3"/>
    <x:mergeCell ref="K2:L3"/>
    <x:mergeCell ref="M2:O3"/>
    <x:mergeCell ref="P2:Q3"/>
    <x:mergeCell ref="R2:T3"/>
    <x:mergeCell ref="A5:P5"/>
    <x:mergeCell ref="A6:P8"/>
    <x:mergeCell ref="Q5:T8"/>
    <x:mergeCell ref="A9:P10"/>
    <x:mergeCell ref="Q9:T10"/>
    <x:mergeCell ref="A12:D12"/>
    <x:mergeCell ref="A13:D15"/>
    <x:mergeCell ref="E12:H12"/>
    <x:mergeCell ref="E13:H15"/>
    <x:mergeCell ref="I12:L12"/>
    <x:mergeCell ref="I13:L15"/>
    <x:mergeCell ref="M12:P12"/>
    <x:mergeCell ref="M13:P15"/>
    <x:mergeCell ref="Q12:T12"/>
    <x:mergeCell ref="Q13:T15"/>
    <x:mergeCell ref="A18:T18"/>
    <x:mergeCell ref="A38:T38"/>
    <x:mergeCell ref="A40:T44"/>
  </x:mergeCells>
  <x:pageMargins left="0.7" right="0.7" top="0.75" bottom="0.75" header="0.3" footer="0.3"/>
  <x:drawing xmlns:r="http://schemas.openxmlformats.org/officeDocument/2006/relationships" r:id="R04d7842477354757"/>
</x:worksheet>
</file>