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e8980db5c44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0d3e0b33d30e45fe"/>
    <x:sheet xmlns:r="http://schemas.openxmlformats.org/officeDocument/2006/relationships" name="DASHBOARD" sheetId="2" r:id="R12c7bed1c24c465c"/>
    <x:sheet xmlns:r="http://schemas.openxmlformats.org/officeDocument/2006/relationships" name="EMPLOYEES" sheetId="3" r:id="R823a3b46e17948d4"/>
    <x:sheet xmlns:r="http://schemas.openxmlformats.org/officeDocument/2006/relationships" name="CHECK-INS" sheetId="4" r:id="Rea26759e6b9c492e"/>
    <x:sheet xmlns:r="http://schemas.openxmlformats.org/officeDocument/2006/relationships" name="GOALS" sheetId="5" r:id="Rec63b06ec1124e05"/>
    <x:sheet xmlns:r="http://schemas.openxmlformats.org/officeDocument/2006/relationships" name="DEVELOPMENT" sheetId="6" r:id="R6e257c8541d143d2"/>
    <x:sheet xmlns:r="http://schemas.openxmlformats.org/officeDocument/2006/relationships" name="DOCUMENTS" sheetId="7" r:id="Rd57a41b517f3435b"/>
    <x:sheet xmlns:r="http://schemas.openxmlformats.org/officeDocument/2006/relationships" name="SETUP" sheetId="8" r:id="R8b1061baa2344b3e"/>
    <x:sheet xmlns:r="http://schemas.openxmlformats.org/officeDocument/2006/relationships" name="AUDIT" sheetId="9" r:id="R2f4ff844a75d45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;[Red](#,##0);-"/>
    <x:numFmt numFmtId="202" formatCode=";;;"/>
    <x:numFmt numFmtId="203" formatCode="0%;[Red](0%);-"/>
  </x:numFmts>
  <x:fonts count="15">
    <x:font>
      <x:sz val="11"/>
      <x:name val="Carlito"/>
    </x:font>
    <x:font>
      <x:sz val="9"/>
      <x:color rgb="FF26332F"/>
      <x:name val="Arial"/>
    </x:font>
    <x:font>
      <x:b/>
      <x:sz val="9"/>
      <x:color rgb="FFFFFFFF"/>
      <x:name val="Arial"/>
    </x:font>
    <x:font>
      <x:b/>
      <x:sz val="14"/>
      <x:color rgb="FF0B2B24"/>
      <x:name val="Arial"/>
    </x:font>
    <x:font>
      <x:i/>
      <x:sz val="9"/>
      <x:color rgb="FF65736D"/>
      <x:name val="Arial"/>
    </x:font>
    <x:font>
      <x:b/>
      <x:sz val="9"/>
      <x:color rgb="FF0B2B24"/>
      <x:name val="Arial"/>
    </x:font>
    <x:font>
      <x:b/>
      <x:sz val="9"/>
      <x:color rgb="FF6F4B13"/>
      <x:name val="Arial"/>
    </x:font>
    <x:font>
      <x:b/>
      <x:sz val="9"/>
      <x:color rgb="FF65736D"/>
      <x:name val="Arial"/>
    </x:font>
    <x:font>
      <x:b/>
      <x:sz val="16"/>
      <x:color rgb="FF0B2B24"/>
      <x:name val="Arial"/>
    </x:font>
    <x:font>
      <x:sz val="10"/>
      <x:color rgb="FF26332F"/>
      <x:name val="Arial"/>
    </x:font>
    <x:font>
      <x:b/>
      <x:sz val="15"/>
      <x:color rgb="FFB64B4B"/>
      <x:name val="Arial"/>
    </x:font>
    <x:font>
      <x:b/>
      <x:sz val="15"/>
      <x:color rgb="FFD48B2C"/>
      <x:name val="Arial"/>
    </x:font>
    <x:font>
      <x:b/>
      <x:sz val="10"/>
      <x:color rgb="FF1F6B55"/>
      <x:name val="Arial"/>
    </x:font>
    <x:font>
      <x:b/>
      <x:sz val="10"/>
      <x:color rgb="FFB64B4B"/>
      <x:name val="Arial"/>
    </x:font>
    <x:font>
      <x:sz val="9"/>
      <x:color rgb="FF65736D"/>
      <x:name val="Arial"/>
    </x:font>
  </x:fonts>
  <x:fills count="13">
    <x:fill>
      <x:patternFill patternType="none"/>
    </x:fill>
    <x:fill>
      <x:patternFill patternType="gray125"/>
    </x:fill>
    <x:fill>
      <x:patternFill patternType="solid">
        <x:fgColor rgb="FFFFFEFA"/>
      </x:patternFill>
    </x:fill>
    <x:fill>
      <x:patternFill patternType="solid">
        <x:fgColor rgb="FF0B2B24"/>
      </x:patternFill>
    </x:fill>
    <x:fill>
      <x:patternFill patternType="solid">
        <x:fgColor rgb="FF1F6B55"/>
      </x:patternFill>
    </x:fill>
    <x:fill>
      <x:patternFill patternType="solid">
        <x:fgColor rgb="FFF7F3EA"/>
      </x:patternFill>
    </x:fill>
    <x:fill>
      <x:patternFill patternType="solid">
        <x:fgColor rgb="FF123B32"/>
      </x:patternFill>
    </x:fill>
    <x:fill>
      <x:patternFill patternType="solid">
        <x:fgColor rgb="FFEEE6D7"/>
      </x:patternFill>
    </x:fill>
    <x:fill>
      <x:patternFill patternType="solid">
        <x:fgColor rgb="FFFFF4CF"/>
      </x:patternFill>
    </x:fill>
    <x:fill>
      <x:patternFill patternType="solid">
        <x:fgColor rgb="FFFFF0D6"/>
      </x:patternFill>
    </x:fill>
    <x:fill>
      <x:patternFill patternType="solid">
        <x:fgColor rgb="FFEEF3F0"/>
      </x:patternFill>
    </x:fill>
    <x:fill>
      <x:patternFill patternType="solid">
        <x:fgColor rgb="FFE8F2ED"/>
      </x:patternFill>
    </x:fill>
    <x:fill>
      <x:patternFill patternType="solid">
        <x:fgColor rgb="FFF9E4E1"/>
      </x:patternFill>
    </x:fill>
  </x:fills>
  <x:borders count="39">
    <x:border>
      <x:left/>
      <x:right/>
      <x:top/>
      <x:bottom/>
      <x:diagonal/>
    </x:border>
    <x:border>
      <x:left style="thin">
        <x:color rgb="FF123B32"/>
      </x:left>
      <x:right/>
      <x:top style="thin">
        <x:color rgb="FF123B32"/>
      </x:top>
      <x:bottom style="thin">
        <x:color rgb="FF123B32"/>
      </x:bottom>
      <x:diagonal/>
    </x:border>
    <x:border>
      <x:left/>
      <x:right/>
      <x:top style="thin">
        <x:color rgb="FF123B32"/>
      </x:top>
      <x:bottom style="thin">
        <x:color rgb="FF123B32"/>
      </x:bottom>
      <x:diagonal/>
    </x:border>
    <x:border>
      <x:left/>
      <x:right style="thin">
        <x:color rgb="FF123B32"/>
      </x:right>
      <x:top style="thin">
        <x:color rgb="FF123B32"/>
      </x:top>
      <x:bottom style="thin">
        <x:color rgb="FF123B32"/>
      </x:bottom>
      <x:diagonal/>
    </x:border>
    <x:border>
      <x:left/>
      <x:right/>
      <x:top/>
      <x:bottom style="thin">
        <x:color rgb="FFD8D3C7"/>
      </x:bottom>
      <x:diagonal/>
    </x:border>
    <x:border>
      <x:left/>
      <x:right/>
      <x:top style="thin">
        <x:color rgb="FFD8D3C7"/>
      </x:top>
      <x:bottom style="thin">
        <x:color rgb="FFD8D3C7"/>
      </x:bottom>
      <x:diagonal/>
    </x:border>
    <x:border>
      <x:left/>
      <x:right/>
      <x:top style="thin">
        <x:color rgb="FFD8D3C7"/>
      </x:top>
      <x:bottom/>
      <x:diagonal/>
    </x:border>
    <x:border>
      <x:left/>
      <x:right style="thin">
        <x:color rgb="FF6D8E83"/>
      </x:right>
      <x:top/>
      <x:bottom style="thin">
        <x:color rgb="FF1F6B55"/>
      </x:bottom>
      <x:diagonal/>
    </x:border>
    <x:border>
      <x:left style="thin">
        <x:color rgb="FF6D8E83"/>
      </x:left>
      <x:right style="thin">
        <x:color rgb="FF6D8E83"/>
      </x:right>
      <x:top/>
      <x:bottom style="thin">
        <x:color rgb="FF1F6B55"/>
      </x:bottom>
      <x:diagonal/>
    </x:border>
    <x:border>
      <x:left style="thin">
        <x:color rgb="FF6D8E83"/>
      </x:left>
      <x:right/>
      <x:top/>
      <x:bottom style="thin">
        <x:color rgb="FF1F6B55"/>
      </x:bottom>
      <x:diagonal/>
    </x:border>
    <x:border>
      <x:left style="thin">
        <x:color rgb="FFB88935"/>
      </x:left>
      <x:right/>
      <x:top style="thin">
        <x:color rgb="FFB88935"/>
      </x:top>
      <x:bottom/>
      <x:diagonal/>
    </x:border>
    <x:border>
      <x:left/>
      <x:right/>
      <x:top style="thin">
        <x:color rgb="FFB88935"/>
      </x:top>
      <x:bottom/>
      <x:diagonal/>
    </x:border>
    <x:border>
      <x:left/>
      <x:right style="thin">
        <x:color rgb="FFB88935"/>
      </x:right>
      <x:top style="thin">
        <x:color rgb="FFB88935"/>
      </x:top>
      <x:bottom/>
      <x:diagonal/>
    </x:border>
    <x:border>
      <x:left style="thin">
        <x:color rgb="FFB88935"/>
      </x:left>
      <x:right/>
      <x:top/>
      <x:bottom/>
      <x:diagonal/>
    </x:border>
    <x:border>
      <x:left/>
      <x:right style="thin">
        <x:color rgb="FFB88935"/>
      </x:right>
      <x:top/>
      <x:bottom/>
      <x:diagonal/>
    </x:border>
    <x:border>
      <x:left style="thin">
        <x:color rgb="FFB88935"/>
      </x:left>
      <x:right/>
      <x:top/>
      <x:bottom style="thin">
        <x:color rgb="FFB88935"/>
      </x:bottom>
      <x:diagonal/>
    </x:border>
    <x:border>
      <x:left/>
      <x:right/>
      <x:top/>
      <x:bottom style="thin">
        <x:color rgb="FFB88935"/>
      </x:bottom>
      <x:diagonal/>
    </x:border>
    <x:border>
      <x:left/>
      <x:right style="thin">
        <x:color rgb="FFB88935"/>
      </x:right>
      <x:top/>
      <x:bottom style="thin">
        <x:color rgb="FFB88935"/>
      </x:bottom>
      <x:diagonal/>
    </x:border>
    <x:border>
      <x:left/>
      <x:right/>
      <x:top style="medium">
        <x:color rgb="FF1F6B55"/>
      </x:top>
      <x:bottom/>
      <x:diagonal/>
    </x:border>
    <x:border>
      <x:left/>
      <x:right/>
      <x:top style="medium">
        <x:color rgb="FFB88935"/>
      </x:top>
      <x:bottom/>
      <x:diagonal/>
    </x:border>
    <x:border>
      <x:left/>
      <x:right/>
      <x:top style="medium">
        <x:color rgb="FFB64B4B"/>
      </x:top>
      <x:bottom/>
      <x:diagonal/>
    </x:border>
    <x:border>
      <x:left/>
      <x:right/>
      <x:top style="medium">
        <x:color rgb="FF123B32"/>
      </x:top>
      <x:bottom/>
      <x:diagonal/>
    </x:border>
    <x:border>
      <x:left/>
      <x:right/>
      <x:top style="medium">
        <x:color rgb="FFD48B2C"/>
      </x:top>
      <x:bottom/>
      <x:diagonal/>
    </x:border>
    <x:border>
      <x:left style="thin">
        <x:color rgb="FF1F6B55"/>
      </x:left>
      <x:right/>
      <x:top style="thin">
        <x:color rgb="FF1F6B55"/>
      </x:top>
      <x:bottom/>
      <x:diagonal/>
    </x:border>
    <x:border>
      <x:left/>
      <x:right/>
      <x:top style="thin">
        <x:color rgb="FF1F6B55"/>
      </x:top>
      <x:bottom/>
      <x:diagonal/>
    </x:border>
    <x:border>
      <x:left/>
      <x:right style="thin">
        <x:color rgb="FF1F6B55"/>
      </x:right>
      <x:top style="thin">
        <x:color rgb="FF1F6B55"/>
      </x:top>
      <x:bottom/>
      <x:diagonal/>
    </x:border>
    <x:border>
      <x:left style="thin">
        <x:color rgb="FF1F6B55"/>
      </x:left>
      <x:right/>
      <x:top/>
      <x:bottom/>
      <x:diagonal/>
    </x:border>
    <x:border>
      <x:left/>
      <x:right style="thin">
        <x:color rgb="FF1F6B55"/>
      </x:right>
      <x:top/>
      <x:bottom/>
      <x:diagonal/>
    </x:border>
    <x:border>
      <x:left style="thin">
        <x:color rgb="FF1F6B55"/>
      </x:left>
      <x:right/>
      <x:top/>
      <x:bottom style="thin">
        <x:color rgb="FF1F6B55"/>
      </x:bottom>
      <x:diagonal/>
    </x:border>
    <x:border>
      <x:left/>
      <x:right/>
      <x:top/>
      <x:bottom style="thin">
        <x:color rgb="FF1F6B55"/>
      </x:bottom>
      <x:diagonal/>
    </x:border>
    <x:border>
      <x:left/>
      <x:right style="thin">
        <x:color rgb="FF1F6B55"/>
      </x:right>
      <x:top/>
      <x:bottom style="thin">
        <x:color rgb="FF1F6B55"/>
      </x:bottom>
      <x:diagonal/>
    </x:border>
    <x:border>
      <x:left style="thin">
        <x:color rgb="FFB64B4B"/>
      </x:left>
      <x:right/>
      <x:top style="thin">
        <x:color rgb="FFB64B4B"/>
      </x:top>
      <x:bottom/>
      <x:diagonal/>
    </x:border>
    <x:border>
      <x:left/>
      <x:right/>
      <x:top style="thin">
        <x:color rgb="FFB64B4B"/>
      </x:top>
      <x:bottom/>
      <x:diagonal/>
    </x:border>
    <x:border>
      <x:left/>
      <x:right style="thin">
        <x:color rgb="FFB64B4B"/>
      </x:right>
      <x:top style="thin">
        <x:color rgb="FFB64B4B"/>
      </x:top>
      <x:bottom/>
      <x:diagonal/>
    </x:border>
    <x:border>
      <x:left style="thin">
        <x:color rgb="FFB64B4B"/>
      </x:left>
      <x:right/>
      <x:top/>
      <x:bottom/>
      <x:diagonal/>
    </x:border>
    <x:border>
      <x:left/>
      <x:right style="thin">
        <x:color rgb="FFB64B4B"/>
      </x:right>
      <x:top/>
      <x:bottom/>
      <x:diagonal/>
    </x:border>
    <x:border>
      <x:left style="thin">
        <x:color rgb="FFB64B4B"/>
      </x:left>
      <x:right/>
      <x:top/>
      <x:bottom style="thin">
        <x:color rgb="FFB64B4B"/>
      </x:bottom>
      <x:diagonal/>
    </x:border>
    <x:border>
      <x:left/>
      <x:right/>
      <x:top/>
      <x:bottom style="thin">
        <x:color rgb="FFB64B4B"/>
      </x:bottom>
      <x:diagonal/>
    </x:border>
    <x:border>
      <x:left/>
      <x:right style="thin">
        <x:color rgb="FFB64B4B"/>
      </x:right>
      <x:top/>
      <x:bottom style="thin">
        <x:color rgb="FFB64B4B"/>
      </x:bottom>
      <x:diagonal/>
    </x:border>
  </x:borders>
  <x:cellStyleXfs count="1">
    <x:xf numFmtId="0" fontId="0" fillId="0" borderId="0"/>
  </x:cellStyleXfs>
  <x:cellXfs count="17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left"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2" fillId="4" borderId="0" xfId="0" applyNumberFormat="1" applyFont="1" applyFill="1" applyBorder="1" applyAlignment="1">
      <x:alignment horizontal="left" vertical="center"/>
    </x:xf>
    <x:xf numFmtId="0" fontId="1" fillId="5" borderId="0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 applyAlignment="1">
      <x:alignment horizontal="left" vertical="center"/>
    </x:xf>
    <x:xf numFmtId="0" fontId="4" fillId="5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 applyAlignment="1">
      <x:alignment horizontal="left" vertical="center"/>
    </x:xf>
    <x:xf numFmtId="0" fontId="2" fillId="6" borderId="0" xfId="0" applyNumberFormat="1" applyFont="1" applyFill="1" applyBorder="1" applyAlignment="1">
      <x:alignment horizontal="left" vertical="center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1" fillId="7" borderId="0" xfId="0" applyNumberFormat="1" applyFont="1" applyFill="1" applyBorder="1" applyAlignment="1">
      <x:alignment horizontal="left" vertical="center"/>
    </x:xf>
    <x:xf numFmtId="0" fontId="5" fillId="7" borderId="0" xfId="0" applyNumberFormat="1" applyFont="1" applyFill="1" applyBorder="1" applyAlignment="1">
      <x:alignment horizontal="left" vertical="center"/>
    </x:xf>
    <x:xf numFmtId="0" fontId="5" fillId="7" borderId="4" xfId="0" applyNumberFormat="1" applyFont="1" applyFill="1" applyBorder="1" applyAlignment="1">
      <x:alignment horizontal="left" vertical="center"/>
    </x:xf>
    <x:xf numFmtId="0" fontId="1" fillId="8" borderId="0" xfId="0" applyNumberFormat="1" applyFont="1" applyFill="1" applyBorder="1" applyAlignment="1">
      <x:alignment horizontal="left" vertical="center"/>
    </x:xf>
    <x:xf numFmtId="0" fontId="1" fillId="8" borderId="4" xfId="0" applyNumberFormat="1" applyFont="1" applyFill="1" applyBorder="1" applyAlignment="1">
      <x:alignment horizontal="left" vertical="center"/>
    </x:xf>
    <x:xf numFmtId="0" fontId="1" fillId="8" borderId="5" xfId="0" applyNumberFormat="1" applyFont="1" applyFill="1" applyBorder="1" applyAlignment="1">
      <x:alignment horizontal="left" vertical="center"/>
    </x:xf>
    <x:xf numFmtId="0" fontId="1" fillId="8" borderId="6" xfId="0" applyNumberFormat="1" applyFont="1" applyFill="1" applyBorder="1" applyAlignment="1">
      <x:alignment horizontal="left" vertical="center"/>
    </x:xf>
    <x:xf numFmtId="200" fontId="1" fillId="8" borderId="5" xfId="0" applyNumberFormat="1" applyFont="1" applyFill="1" applyBorder="1" applyAlignment="1">
      <x:alignment horizontal="left" vertical="center"/>
    </x:xf>
    <x:xf numFmtId="0" fontId="2" fillId="3" borderId="7" xfId="0" applyNumberFormat="1" applyFont="1" applyFill="1" applyBorder="1" applyAlignment="1">
      <x:alignment horizontal="left" vertical="center"/>
    </x:xf>
    <x:xf numFmtId="0" fontId="2" fillId="3" borderId="8" xfId="0" applyNumberFormat="1" applyFont="1" applyFill="1" applyBorder="1" applyAlignment="1">
      <x:alignment horizontal="left" vertical="center"/>
    </x:xf>
    <x:xf numFmtId="0" fontId="2" fillId="3" borderId="9" xfId="0" applyNumberFormat="1" applyFont="1" applyFill="1" applyBorder="1" applyAlignment="1">
      <x:alignment horizontal="left" vertical="center"/>
    </x:xf>
    <x:xf numFmtId="0" fontId="2" fillId="3" borderId="7" xfId="0" applyNumberFormat="1" applyFont="1" applyFill="1" applyBorder="1" applyAlignment="1">
      <x:alignment horizontal="left" vertical="center" wrapText="1"/>
    </x:xf>
    <x:xf numFmtId="0" fontId="2" fillId="3" borderId="8" xfId="0" applyNumberFormat="1" applyFont="1" applyFill="1" applyBorder="1" applyAlignment="1">
      <x:alignment horizontal="left" vertical="center" wrapText="1"/>
    </x:xf>
    <x:xf numFmtId="0" fontId="2" fillId="3" borderId="9" xfId="0" applyNumberFormat="1" applyFont="1" applyFill="1" applyBorder="1" applyAlignment="1">
      <x:alignment horizontal="left" vertical="center" wrapText="1"/>
    </x:xf>
    <x:xf numFmtId="0" fontId="2" fillId="3" borderId="7" xfId="0" applyNumberFormat="1" applyFont="1" applyFill="1" applyBorder="1" applyAlignment="1">
      <x:alignment horizontal="center" vertic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left" vertical="center"/>
    </x:xf>
    <x:xf numFmtId="0" fontId="6" fillId="9" borderId="0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/>
    </x:xf>
    <x:xf numFmtId="0" fontId="6" fillId="9" borderId="11" xfId="0" applyNumberFormat="1" applyFont="1" applyFill="1" applyBorder="1" applyAlignment="1">
      <x:alignment horizontal="left" vertical="center"/>
    </x:xf>
    <x:xf numFmtId="0" fontId="6" fillId="9" borderId="12" xfId="0" applyNumberFormat="1" applyFont="1" applyFill="1" applyBorder="1" applyAlignment="1">
      <x:alignment horizontal="left" vertical="center"/>
    </x:xf>
    <x:xf numFmtId="0" fontId="6" fillId="9" borderId="13" xfId="0" applyNumberFormat="1" applyFont="1" applyFill="1" applyBorder="1" applyAlignment="1">
      <x:alignment horizontal="left" vertical="center"/>
    </x:xf>
    <x:xf numFmtId="0" fontId="6" fillId="9" borderId="14" xfId="0" applyNumberFormat="1" applyFont="1" applyFill="1" applyBorder="1" applyAlignment="1">
      <x:alignment horizontal="left" vertical="center"/>
    </x:xf>
    <x:xf numFmtId="0" fontId="6" fillId="9" borderId="15" xfId="0" applyNumberFormat="1" applyFont="1" applyFill="1" applyBorder="1" applyAlignment="1">
      <x:alignment horizontal="left" vertical="center"/>
    </x:xf>
    <x:xf numFmtId="0" fontId="6" fillId="9" borderId="16" xfId="0" applyNumberFormat="1" applyFont="1" applyFill="1" applyBorder="1" applyAlignment="1">
      <x:alignment horizontal="left" vertical="center"/>
    </x:xf>
    <x:xf numFmtId="0" fontId="6" fillId="9" borderId="17" xfId="0" applyNumberFormat="1" applyFont="1" applyFill="1" applyBorder="1" applyAlignment="1">
      <x:alignment horizontal="left" vertical="center"/>
    </x:xf>
    <x:xf numFmtId="0" fontId="6" fillId="9" borderId="10" xfId="0" applyNumberFormat="1" applyFont="1" applyFill="1" applyBorder="1" applyAlignment="1">
      <x:alignment horizontal="left" vertical="center" wrapText="1"/>
    </x:xf>
    <x:xf numFmtId="0" fontId="6" fillId="9" borderId="11" xfId="0" applyNumberFormat="1" applyFont="1" applyFill="1" applyBorder="1" applyAlignment="1">
      <x:alignment horizontal="left" vertical="center" wrapText="1"/>
    </x:xf>
    <x:xf numFmtId="0" fontId="6" fillId="9" borderId="12" xfId="0" applyNumberFormat="1" applyFont="1" applyFill="1" applyBorder="1" applyAlignment="1">
      <x:alignment horizontal="left" vertical="center" wrapText="1"/>
    </x:xf>
    <x:xf numFmtId="0" fontId="6" fillId="9" borderId="13" xfId="0" applyNumberFormat="1" applyFont="1" applyFill="1" applyBorder="1" applyAlignment="1">
      <x:alignment horizontal="left" vertical="center" wrapText="1"/>
    </x:xf>
    <x:xf numFmtId="0" fontId="6" fillId="9" borderId="0" xfId="0" applyNumberFormat="1" applyFont="1" applyFill="1" applyBorder="1" applyAlignment="1">
      <x:alignment horizontal="left" vertical="center" wrapText="1"/>
    </x:xf>
    <x:xf numFmtId="0" fontId="6" fillId="9" borderId="14" xfId="0" applyNumberFormat="1" applyFont="1" applyFill="1" applyBorder="1" applyAlignment="1">
      <x:alignment horizontal="left" vertical="center" wrapText="1"/>
    </x:xf>
    <x:xf numFmtId="0" fontId="6" fillId="9" borderId="15" xfId="0" applyNumberFormat="1" applyFont="1" applyFill="1" applyBorder="1" applyAlignment="1">
      <x:alignment horizontal="left" vertical="center" wrapText="1"/>
    </x:xf>
    <x:xf numFmtId="0" fontId="6" fillId="9" borderId="16" xfId="0" applyNumberFormat="1" applyFont="1" applyFill="1" applyBorder="1" applyAlignment="1">
      <x:alignment horizontal="left" vertical="center" wrapText="1"/>
    </x:xf>
    <x:xf numFmtId="0" fontId="6" fillId="9" borderId="17" xfId="0" applyNumberFormat="1" applyFont="1" applyFill="1" applyBorder="1" applyAlignment="1">
      <x:alignment horizontal="left" vertical="center" wrapText="1"/>
    </x:xf>
    <x:xf numFmtId="0" fontId="1" fillId="10" borderId="0" xfId="0" applyNumberFormat="1" applyFont="1" applyFill="1" applyBorder="1" applyAlignment="1">
      <x:alignment horizontal="left" vertical="center"/>
    </x:xf>
    <x:xf numFmtId="0" fontId="1" fillId="10" borderId="4" xfId="0" applyNumberFormat="1" applyFont="1" applyFill="1" applyBorder="1" applyAlignment="1">
      <x:alignment horizontal="left" vertical="center"/>
    </x:xf>
    <x:xf numFmtId="0" fontId="1" fillId="10" borderId="5" xfId="0" applyNumberFormat="1" applyFont="1" applyFill="1" applyBorder="1" applyAlignment="1">
      <x:alignment horizontal="left" vertical="center"/>
    </x:xf>
    <x:xf numFmtId="0" fontId="1" fillId="10" borderId="6" xfId="0" applyNumberFormat="1" applyFont="1" applyFill="1" applyBorder="1" applyAlignment="1">
      <x:alignment horizontal="left" vertical="center"/>
    </x:xf>
    <x:xf numFmtId="200" fontId="1" fillId="8" borderId="4" xfId="0" applyNumberFormat="1" applyFont="1" applyFill="1" applyBorder="1" applyAlignment="1">
      <x:alignment horizontal="left" vertical="center"/>
    </x:xf>
    <x:xf numFmtId="200" fontId="1" fillId="8" borderId="6" xfId="0" applyNumberFormat="1" applyFont="1" applyFill="1" applyBorder="1" applyAlignment="1">
      <x:alignment horizontal="left" vertical="center"/>
    </x:xf>
    <x:xf numFmtId="201" fontId="1" fillId="10" borderId="4" xfId="0" applyNumberFormat="1" applyFont="1" applyFill="1" applyBorder="1" applyAlignment="1">
      <x:alignment horizontal="left" vertical="center"/>
    </x:xf>
    <x:xf numFmtId="201" fontId="1" fillId="10" borderId="5" xfId="0" applyNumberFormat="1" applyFont="1" applyFill="1" applyBorder="1" applyAlignment="1">
      <x:alignment horizontal="left" vertical="center"/>
    </x:xf>
    <x:xf numFmtId="201" fontId="1" fillId="10" borderId="6" xfId="0" applyNumberFormat="1" applyFont="1" applyFill="1" applyBorder="1" applyAlignment="1">
      <x:alignment horizontal="left" vertical="center"/>
    </x:xf>
    <x:xf numFmtId="202" fontId="1" fillId="10" borderId="4" xfId="0" applyNumberFormat="1" applyFont="1" applyFill="1" applyBorder="1" applyAlignment="1">
      <x:alignment horizontal="left" vertical="center"/>
    </x:xf>
    <x:xf numFmtId="202" fontId="1" fillId="10" borderId="5" xfId="0" applyNumberFormat="1" applyFont="1" applyFill="1" applyBorder="1" applyAlignment="1">
      <x:alignment horizontal="left" vertical="center"/>
    </x:xf>
    <x:xf numFmtId="202" fontId="1" fillId="10" borderId="6" xfId="0" applyNumberFormat="1" applyFont="1" applyFill="1" applyBorder="1" applyAlignment="1">
      <x:alignment horizontal="left" vertical="center"/>
    </x:xf>
    <x:xf numFmtId="203" fontId="1" fillId="8" borderId="4" xfId="0" applyNumberFormat="1" applyFont="1" applyFill="1" applyBorder="1" applyAlignment="1">
      <x:alignment horizontal="left" vertical="center"/>
    </x:xf>
    <x:xf numFmtId="203" fontId="1" fillId="8" borderId="5" xfId="0" applyNumberFormat="1" applyFont="1" applyFill="1" applyBorder="1" applyAlignment="1">
      <x:alignment horizontal="left" vertical="center"/>
    </x:xf>
    <x:xf numFmtId="203" fontId="1" fillId="8" borderId="6" xfId="0" applyNumberFormat="1" applyFont="1" applyFill="1" applyBorder="1" applyAlignment="1">
      <x:alignment horizontal="left" vertical="center"/>
    </x:xf>
    <x:xf numFmtId="201" fontId="1" fillId="8" borderId="4" xfId="0" applyNumberFormat="1" applyFont="1" applyFill="1" applyBorder="1" applyAlignment="1">
      <x:alignment horizontal="left" vertical="center"/>
    </x:xf>
    <x:xf numFmtId="201" fontId="1" fillId="8" borderId="5" xfId="0" applyNumberFormat="1" applyFont="1" applyFill="1" applyBorder="1" applyAlignment="1">
      <x:alignment horizontal="left" vertical="center"/>
    </x:xf>
    <x:xf numFmtId="201" fontId="1" fillId="8" borderId="6" xfId="0" applyNumberFormat="1" applyFont="1" applyFill="1" applyBorder="1" applyAlignment="1">
      <x:alignment horizontal="left" vertical="center"/>
    </x:xf>
    <x:xf numFmtId="0" fontId="7" fillId="5" borderId="0" xfId="0" applyNumberFormat="1" applyFont="1" applyFill="1" applyBorder="1" applyAlignment="1">
      <x:alignment horizontal="left" vertical="center"/>
    </x:xf>
    <x:xf numFmtId="0" fontId="7" fillId="5" borderId="18" xfId="0" applyNumberFormat="1" applyFont="1" applyFill="1" applyBorder="1" applyAlignment="1">
      <x:alignment horizontal="left" vertical="center"/>
    </x:xf>
    <x:xf numFmtId="0" fontId="7" fillId="5" borderId="18" xfId="0" applyNumberFormat="1" applyFont="1" applyFill="1" applyBorder="1" applyAlignment="1">
      <x:alignment horizontal="center" vertical="center"/>
    </x:xf>
    <x:xf numFmtId="0" fontId="8" fillId="2" borderId="0" xfId="0" applyNumberFormat="1" applyFont="1" applyFill="1" applyBorder="1" applyAlignment="1">
      <x:alignment horizontal="left" vertical="center"/>
    </x:xf>
    <x:xf numFmtId="201" fontId="8" fillId="2" borderId="0" xfId="0" applyNumberFormat="1" applyFont="1" applyFill="1" applyBorder="1" applyAlignment="1">
      <x:alignment horizontal="left" vertical="center"/>
    </x:xf>
    <x:xf numFmtId="201" fontId="8" fillId="2" borderId="0" xfId="0" applyNumberFormat="1" applyFont="1" applyFill="1" applyBorder="1" applyAlignment="1">
      <x:alignment horizontal="center" vertical="center"/>
    </x:xf>
    <x:xf numFmtId="0" fontId="7" fillId="5" borderId="19" xfId="0" applyNumberFormat="1" applyFont="1" applyFill="1" applyBorder="1" applyAlignment="1">
      <x:alignment horizontal="left" vertical="center"/>
    </x:xf>
    <x:xf numFmtId="0" fontId="7" fillId="5" borderId="19" xfId="0" applyNumberFormat="1" applyFont="1" applyFill="1" applyBorder="1" applyAlignment="1">
      <x:alignment horizontal="center" vertical="center"/>
    </x:xf>
    <x:xf numFmtId="0" fontId="7" fillId="5" borderId="20" xfId="0" applyNumberFormat="1" applyFont="1" applyFill="1" applyBorder="1" applyAlignment="1">
      <x:alignment horizontal="left" vertical="center"/>
    </x:xf>
    <x:xf numFmtId="0" fontId="7" fillId="5" borderId="20" xfId="0" applyNumberFormat="1" applyFont="1" applyFill="1" applyBorder="1" applyAlignment="1">
      <x:alignment horizontal="center" vertical="center"/>
    </x:xf>
    <x:xf numFmtId="0" fontId="7" fillId="5" borderId="21" xfId="0" applyNumberFormat="1" applyFont="1" applyFill="1" applyBorder="1" applyAlignment="1">
      <x:alignment horizontal="left" vertical="center"/>
    </x:xf>
    <x:xf numFmtId="0" fontId="7" fillId="5" borderId="21" xfId="0" applyNumberFormat="1" applyFont="1" applyFill="1" applyBorder="1" applyAlignment="1">
      <x:alignment horizontal="center" vertical="center"/>
    </x:xf>
    <x:xf numFmtId="0" fontId="7" fillId="5" borderId="22" xfId="0" applyNumberFormat="1" applyFont="1" applyFill="1" applyBorder="1" applyAlignment="1">
      <x:alignment horizontal="left" vertical="center"/>
    </x:xf>
    <x:xf numFmtId="0" fontId="7" fillId="5" borderId="22" xfId="0" applyNumberFormat="1" applyFont="1" applyFill="1" applyBorder="1" applyAlignment="1">
      <x:alignment horizontal="center" vertical="center"/>
    </x:xf>
    <x:xf numFmtId="200" fontId="1" fillId="10" borderId="4" xfId="0" applyNumberFormat="1" applyFont="1" applyFill="1" applyBorder="1" applyAlignment="1">
      <x:alignment horizontal="left" vertical="center"/>
    </x:xf>
    <x:xf numFmtId="200" fontId="1" fillId="10" borderId="5" xfId="0" applyNumberFormat="1" applyFont="1" applyFill="1" applyBorder="1" applyAlignment="1">
      <x:alignment horizontal="left" vertical="center"/>
    </x:xf>
    <x:xf numFmtId="200" fontId="1" fillId="10" borderId="6" xfId="0" applyNumberFormat="1" applyFont="1" applyFill="1" applyBorder="1" applyAlignment="1">
      <x:alignment horizontal="left" vertical="center"/>
    </x:xf>
    <x:xf numFmtId="0" fontId="9" fillId="5" borderId="0" xfId="0" applyNumberFormat="1" applyFont="1" applyFill="1" applyBorder="1" applyAlignment="1">
      <x:alignment horizontal="left" vertical="center"/>
    </x:xf>
    <x:xf numFmtId="0" fontId="9" fillId="5" borderId="4" xfId="0" applyNumberFormat="1" applyFont="1" applyFill="1" applyBorder="1" applyAlignment="1">
      <x:alignment horizontal="left" vertical="center"/>
    </x:xf>
    <x:xf numFmtId="0" fontId="9" fillId="5" borderId="5" xfId="0" applyNumberFormat="1" applyFont="1" applyFill="1" applyBorder="1" applyAlignment="1">
      <x:alignment horizontal="left" vertical="center"/>
    </x:xf>
    <x:xf numFmtId="0" fontId="9" fillId="5" borderId="6" xfId="0" applyNumberFormat="1" applyFont="1" applyFill="1" applyBorder="1" applyAlignment="1">
      <x:alignment horizontal="left" vertical="center"/>
    </x:xf>
    <x:xf numFmtId="0" fontId="9" fillId="5" borderId="4" xfId="0" applyNumberFormat="1" applyFont="1" applyFill="1" applyBorder="1" applyAlignment="1">
      <x:alignment horizontal="center" vertical="center"/>
    </x:xf>
    <x:xf numFmtId="0" fontId="9" fillId="5" borderId="5" xfId="0" applyNumberFormat="1" applyFont="1" applyFill="1" applyBorder="1" applyAlignment="1">
      <x:alignment horizontal="center" vertical="center"/>
    </x:xf>
    <x:xf numFmtId="0" fontId="9" fillId="5" borderId="6" xfId="0" applyNumberFormat="1" applyFont="1" applyFill="1" applyBorder="1" applyAlignment="1">
      <x:alignment horizontal="center" vertical="center"/>
    </x:xf>
    <x:xf numFmtId="0" fontId="10" fillId="5" borderId="5" xfId="0" applyNumberFormat="1" applyFont="1" applyFill="1" applyBorder="1" applyAlignment="1">
      <x:alignment horizontal="center" vertical="center"/>
    </x:xf>
    <x:xf numFmtId="0" fontId="11" fillId="5" borderId="5" xfId="0" applyNumberFormat="1" applyFont="1" applyFill="1" applyBorder="1" applyAlignment="1">
      <x:alignment horizontal="center" vertical="center"/>
    </x:xf>
    <x:xf numFmtId="0" fontId="10" fillId="5" borderId="6" xfId="0" applyNumberFormat="1" applyFont="1" applyFill="1" applyBorder="1" applyAlignment="1">
      <x:alignment horizontal="center" vertical="center"/>
    </x:xf>
    <x:xf numFmtId="0" fontId="1" fillId="11" borderId="0" xfId="0" applyNumberFormat="1" applyFont="1" applyFill="1" applyBorder="1" applyAlignment="1">
      <x:alignment horizontal="left" vertical="center"/>
    </x:xf>
    <x:xf numFmtId="0" fontId="12" fillId="11" borderId="0" xfId="0" applyNumberFormat="1" applyFont="1" applyFill="1" applyBorder="1" applyAlignment="1">
      <x:alignment horizontal="left" vertical="center"/>
    </x:xf>
    <x:xf numFmtId="0" fontId="12" fillId="11" borderId="23" xfId="0" applyNumberFormat="1" applyFont="1" applyFill="1" applyBorder="1" applyAlignment="1">
      <x:alignment horizontal="left" vertical="center"/>
    </x:xf>
    <x:xf numFmtId="0" fontId="12" fillId="11" borderId="24" xfId="0" applyNumberFormat="1" applyFont="1" applyFill="1" applyBorder="1" applyAlignment="1">
      <x:alignment horizontal="left" vertical="center"/>
    </x:xf>
    <x:xf numFmtId="0" fontId="12" fillId="11" borderId="25" xfId="0" applyNumberFormat="1" applyFont="1" applyFill="1" applyBorder="1" applyAlignment="1">
      <x:alignment horizontal="left" vertical="center"/>
    </x:xf>
    <x:xf numFmtId="0" fontId="12" fillId="11" borderId="26" xfId="0" applyNumberFormat="1" applyFont="1" applyFill="1" applyBorder="1" applyAlignment="1">
      <x:alignment horizontal="left" vertical="center"/>
    </x:xf>
    <x:xf numFmtId="0" fontId="12" fillId="11" borderId="27" xfId="0" applyNumberFormat="1" applyFont="1" applyFill="1" applyBorder="1" applyAlignment="1">
      <x:alignment horizontal="left" vertical="center"/>
    </x:xf>
    <x:xf numFmtId="0" fontId="12" fillId="11" borderId="28" xfId="0" applyNumberFormat="1" applyFont="1" applyFill="1" applyBorder="1" applyAlignment="1">
      <x:alignment horizontal="left" vertical="center"/>
    </x:xf>
    <x:xf numFmtId="0" fontId="12" fillId="11" borderId="29" xfId="0" applyNumberFormat="1" applyFont="1" applyFill="1" applyBorder="1" applyAlignment="1">
      <x:alignment horizontal="left" vertical="center"/>
    </x:xf>
    <x:xf numFmtId="0" fontId="12" fillId="11" borderId="30" xfId="0" applyNumberFormat="1" applyFont="1" applyFill="1" applyBorder="1" applyAlignment="1">
      <x:alignment horizontal="left" vertical="center"/>
    </x:xf>
    <x:xf numFmtId="0" fontId="12" fillId="11" borderId="23" xfId="0" applyNumberFormat="1" applyFont="1" applyFill="1" applyBorder="1" applyAlignment="1">
      <x:alignment horizontal="left" vertical="center" wrapText="1"/>
    </x:xf>
    <x:xf numFmtId="0" fontId="12" fillId="11" borderId="24" xfId="0" applyNumberFormat="1" applyFont="1" applyFill="1" applyBorder="1" applyAlignment="1">
      <x:alignment horizontal="left" vertical="center" wrapText="1"/>
    </x:xf>
    <x:xf numFmtId="0" fontId="12" fillId="11" borderId="25" xfId="0" applyNumberFormat="1" applyFont="1" applyFill="1" applyBorder="1" applyAlignment="1">
      <x:alignment horizontal="left" vertical="center" wrapText="1"/>
    </x:xf>
    <x:xf numFmtId="0" fontId="12" fillId="11" borderId="26" xfId="0" applyNumberFormat="1" applyFont="1" applyFill="1" applyBorder="1" applyAlignment="1">
      <x:alignment horizontal="left" vertical="center" wrapText="1"/>
    </x:xf>
    <x:xf numFmtId="0" fontId="12" fillId="11" borderId="0" xfId="0" applyNumberFormat="1" applyFont="1" applyFill="1" applyBorder="1" applyAlignment="1">
      <x:alignment horizontal="left" vertical="center" wrapText="1"/>
    </x:xf>
    <x:xf numFmtId="0" fontId="12" fillId="11" borderId="27" xfId="0" applyNumberFormat="1" applyFont="1" applyFill="1" applyBorder="1" applyAlignment="1">
      <x:alignment horizontal="left" vertical="center" wrapText="1"/>
    </x:xf>
    <x:xf numFmtId="0" fontId="12" fillId="11" borderId="28" xfId="0" applyNumberFormat="1" applyFont="1" applyFill="1" applyBorder="1" applyAlignment="1">
      <x:alignment horizontal="left" vertical="center" wrapText="1"/>
    </x:xf>
    <x:xf numFmtId="0" fontId="12" fillId="11" borderId="29" xfId="0" applyNumberFormat="1" applyFont="1" applyFill="1" applyBorder="1" applyAlignment="1">
      <x:alignment horizontal="left" vertical="center" wrapText="1"/>
    </x:xf>
    <x:xf numFmtId="0" fontId="12" fillId="11" borderId="30" xfId="0" applyNumberFormat="1" applyFont="1" applyFill="1" applyBorder="1" applyAlignment="1">
      <x:alignment horizontal="left" vertical="center" wrapText="1"/>
    </x:xf>
    <x:xf numFmtId="0" fontId="12" fillId="9" borderId="0" xfId="0" applyNumberFormat="1" applyFont="1" applyFill="1" applyBorder="1" applyAlignment="1">
      <x:alignment horizontal="left" vertical="center"/>
    </x:xf>
    <x:xf numFmtId="0" fontId="12" fillId="9" borderId="23" xfId="0" applyNumberFormat="1" applyFont="1" applyFill="1" applyBorder="1" applyAlignment="1">
      <x:alignment horizontal="left" vertical="center"/>
    </x:xf>
    <x:xf numFmtId="0" fontId="12" fillId="9" borderId="24" xfId="0" applyNumberFormat="1" applyFont="1" applyFill="1" applyBorder="1" applyAlignment="1">
      <x:alignment horizontal="left" vertical="center"/>
    </x:xf>
    <x:xf numFmtId="0" fontId="12" fillId="9" borderId="25" xfId="0" applyNumberFormat="1" applyFont="1" applyFill="1" applyBorder="1" applyAlignment="1">
      <x:alignment horizontal="left" vertical="center"/>
    </x:xf>
    <x:xf numFmtId="0" fontId="12" fillId="9" borderId="26" xfId="0" applyNumberFormat="1" applyFont="1" applyFill="1" applyBorder="1" applyAlignment="1">
      <x:alignment horizontal="left" vertical="center"/>
    </x:xf>
    <x:xf numFmtId="0" fontId="12" fillId="9" borderId="27" xfId="0" applyNumberFormat="1" applyFont="1" applyFill="1" applyBorder="1" applyAlignment="1">
      <x:alignment horizontal="left" vertical="center"/>
    </x:xf>
    <x:xf numFmtId="0" fontId="12" fillId="9" borderId="28" xfId="0" applyNumberFormat="1" applyFont="1" applyFill="1" applyBorder="1" applyAlignment="1">
      <x:alignment horizontal="left" vertical="center"/>
    </x:xf>
    <x:xf numFmtId="0" fontId="12" fillId="9" borderId="29" xfId="0" applyNumberFormat="1" applyFont="1" applyFill="1" applyBorder="1" applyAlignment="1">
      <x:alignment horizontal="left" vertical="center"/>
    </x:xf>
    <x:xf numFmtId="0" fontId="12" fillId="9" borderId="30" xfId="0" applyNumberFormat="1" applyFont="1" applyFill="1" applyBorder="1" applyAlignment="1">
      <x:alignment horizontal="left" vertical="center"/>
    </x:xf>
    <x:xf numFmtId="0" fontId="12" fillId="9" borderId="23" xfId="0" applyNumberFormat="1" applyFont="1" applyFill="1" applyBorder="1" applyAlignment="1">
      <x:alignment horizontal="left" vertical="center" wrapText="1"/>
    </x:xf>
    <x:xf numFmtId="0" fontId="12" fillId="9" borderId="24" xfId="0" applyNumberFormat="1" applyFont="1" applyFill="1" applyBorder="1" applyAlignment="1">
      <x:alignment horizontal="left" vertical="center" wrapText="1"/>
    </x:xf>
    <x:xf numFmtId="0" fontId="12" fillId="9" borderId="25" xfId="0" applyNumberFormat="1" applyFont="1" applyFill="1" applyBorder="1" applyAlignment="1">
      <x:alignment horizontal="left" vertical="center" wrapText="1"/>
    </x:xf>
    <x:xf numFmtId="0" fontId="12" fillId="9" borderId="26" xfId="0" applyNumberFormat="1" applyFont="1" applyFill="1" applyBorder="1" applyAlignment="1">
      <x:alignment horizontal="left" vertical="center" wrapText="1"/>
    </x:xf>
    <x:xf numFmtId="0" fontId="12" fillId="9" borderId="0" xfId="0" applyNumberFormat="1" applyFont="1" applyFill="1" applyBorder="1" applyAlignment="1">
      <x:alignment horizontal="left" vertical="center" wrapText="1"/>
    </x:xf>
    <x:xf numFmtId="0" fontId="12" fillId="9" borderId="27" xfId="0" applyNumberFormat="1" applyFont="1" applyFill="1" applyBorder="1" applyAlignment="1">
      <x:alignment horizontal="left" vertical="center" wrapText="1"/>
    </x:xf>
    <x:xf numFmtId="0" fontId="12" fillId="9" borderId="28" xfId="0" applyNumberFormat="1" applyFont="1" applyFill="1" applyBorder="1" applyAlignment="1">
      <x:alignment horizontal="left" vertical="center" wrapText="1"/>
    </x:xf>
    <x:xf numFmtId="0" fontId="12" fillId="9" borderId="29" xfId="0" applyNumberFormat="1" applyFont="1" applyFill="1" applyBorder="1" applyAlignment="1">
      <x:alignment horizontal="left" vertical="center" wrapText="1"/>
    </x:xf>
    <x:xf numFmtId="0" fontId="12" fillId="9" borderId="30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/>
    </x:xf>
    <x:xf numFmtId="0" fontId="12" fillId="10" borderId="23" xfId="0" applyNumberFormat="1" applyFont="1" applyFill="1" applyBorder="1" applyAlignment="1">
      <x:alignment horizontal="left" vertical="center"/>
    </x:xf>
    <x:xf numFmtId="0" fontId="12" fillId="10" borderId="24" xfId="0" applyNumberFormat="1" applyFont="1" applyFill="1" applyBorder="1" applyAlignment="1">
      <x:alignment horizontal="left" vertical="center"/>
    </x:xf>
    <x:xf numFmtId="0" fontId="12" fillId="10" borderId="25" xfId="0" applyNumberFormat="1" applyFont="1" applyFill="1" applyBorder="1" applyAlignment="1">
      <x:alignment horizontal="left" vertical="center"/>
    </x:xf>
    <x:xf numFmtId="0" fontId="12" fillId="10" borderId="26" xfId="0" applyNumberFormat="1" applyFont="1" applyFill="1" applyBorder="1" applyAlignment="1">
      <x:alignment horizontal="left" vertical="center"/>
    </x:xf>
    <x:xf numFmtId="0" fontId="12" fillId="10" borderId="27" xfId="0" applyNumberFormat="1" applyFont="1" applyFill="1" applyBorder="1" applyAlignment="1">
      <x:alignment horizontal="left" vertical="center"/>
    </x:xf>
    <x:xf numFmtId="0" fontId="12" fillId="10" borderId="28" xfId="0" applyNumberFormat="1" applyFont="1" applyFill="1" applyBorder="1" applyAlignment="1">
      <x:alignment horizontal="left" vertical="center"/>
    </x:xf>
    <x:xf numFmtId="0" fontId="12" fillId="10" borderId="29" xfId="0" applyNumberFormat="1" applyFont="1" applyFill="1" applyBorder="1" applyAlignment="1">
      <x:alignment horizontal="left" vertical="center"/>
    </x:xf>
    <x:xf numFmtId="0" fontId="12" fillId="10" borderId="30" xfId="0" applyNumberFormat="1" applyFont="1" applyFill="1" applyBorder="1" applyAlignment="1">
      <x:alignment horizontal="left" vertical="center"/>
    </x:xf>
    <x:xf numFmtId="0" fontId="12" fillId="10" borderId="23" xfId="0" applyNumberFormat="1" applyFont="1" applyFill="1" applyBorder="1" applyAlignment="1">
      <x:alignment horizontal="left" vertical="center" wrapText="1"/>
    </x:xf>
    <x:xf numFmtId="0" fontId="12" fillId="10" borderId="24" xfId="0" applyNumberFormat="1" applyFont="1" applyFill="1" applyBorder="1" applyAlignment="1">
      <x:alignment horizontal="left" vertical="center" wrapText="1"/>
    </x:xf>
    <x:xf numFmtId="0" fontId="12" fillId="10" borderId="25" xfId="0" applyNumberFormat="1" applyFont="1" applyFill="1" applyBorder="1" applyAlignment="1">
      <x:alignment horizontal="left" vertical="center" wrapText="1"/>
    </x:xf>
    <x:xf numFmtId="0" fontId="12" fillId="10" borderId="26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2" fillId="10" borderId="27" xfId="0" applyNumberFormat="1" applyFont="1" applyFill="1" applyBorder="1" applyAlignment="1">
      <x:alignment horizontal="left" vertical="center" wrapText="1"/>
    </x:xf>
    <x:xf numFmtId="0" fontId="12" fillId="10" borderId="28" xfId="0" applyNumberFormat="1" applyFont="1" applyFill="1" applyBorder="1" applyAlignment="1">
      <x:alignment horizontal="left" vertical="center" wrapText="1"/>
    </x:xf>
    <x:xf numFmtId="0" fontId="12" fillId="10" borderId="29" xfId="0" applyNumberFormat="1" applyFont="1" applyFill="1" applyBorder="1" applyAlignment="1">
      <x:alignment horizontal="left" vertical="center" wrapText="1"/>
    </x:xf>
    <x:xf numFmtId="0" fontId="12" fillId="10" borderId="30" xfId="0" applyNumberFormat="1" applyFont="1" applyFill="1" applyBorder="1" applyAlignment="1">
      <x:alignment horizontal="left" vertical="center" wrapText="1"/>
    </x:xf>
    <x:xf numFmtId="0" fontId="1" fillId="12" borderId="0" xfId="0" applyNumberFormat="1" applyFont="1" applyFill="1" applyBorder="1" applyAlignment="1">
      <x:alignment horizontal="left" vertical="center"/>
    </x:xf>
    <x:xf numFmtId="0" fontId="13" fillId="12" borderId="0" xfId="0" applyNumberFormat="1" applyFont="1" applyFill="1" applyBorder="1" applyAlignment="1">
      <x:alignment horizontal="left" vertical="center"/>
    </x:xf>
    <x:xf numFmtId="0" fontId="13" fillId="12" borderId="31" xfId="0" applyNumberFormat="1" applyFont="1" applyFill="1" applyBorder="1" applyAlignment="1">
      <x:alignment horizontal="left" vertical="center"/>
    </x:xf>
    <x:xf numFmtId="0" fontId="13" fillId="12" borderId="32" xfId="0" applyNumberFormat="1" applyFont="1" applyFill="1" applyBorder="1" applyAlignment="1">
      <x:alignment horizontal="left" vertical="center"/>
    </x:xf>
    <x:xf numFmtId="0" fontId="13" fillId="12" borderId="33" xfId="0" applyNumberFormat="1" applyFont="1" applyFill="1" applyBorder="1" applyAlignment="1">
      <x:alignment horizontal="left" vertical="center"/>
    </x:xf>
    <x:xf numFmtId="0" fontId="13" fillId="12" borderId="34" xfId="0" applyNumberFormat="1" applyFont="1" applyFill="1" applyBorder="1" applyAlignment="1">
      <x:alignment horizontal="left" vertical="center"/>
    </x:xf>
    <x:xf numFmtId="0" fontId="13" fillId="12" borderId="35" xfId="0" applyNumberFormat="1" applyFont="1" applyFill="1" applyBorder="1" applyAlignment="1">
      <x:alignment horizontal="left" vertical="center"/>
    </x:xf>
    <x:xf numFmtId="0" fontId="13" fillId="12" borderId="36" xfId="0" applyNumberFormat="1" applyFont="1" applyFill="1" applyBorder="1" applyAlignment="1">
      <x:alignment horizontal="left" vertical="center"/>
    </x:xf>
    <x:xf numFmtId="0" fontId="13" fillId="12" borderId="37" xfId="0" applyNumberFormat="1" applyFont="1" applyFill="1" applyBorder="1" applyAlignment="1">
      <x:alignment horizontal="left" vertical="center"/>
    </x:xf>
    <x:xf numFmtId="0" fontId="13" fillId="12" borderId="38" xfId="0" applyNumberFormat="1" applyFont="1" applyFill="1" applyBorder="1" applyAlignment="1">
      <x:alignment horizontal="left" vertical="center"/>
    </x:xf>
    <x:xf numFmtId="0" fontId="13" fillId="12" borderId="31" xfId="0" applyNumberFormat="1" applyFont="1" applyFill="1" applyBorder="1" applyAlignment="1">
      <x:alignment horizontal="left" vertical="center" wrapText="1"/>
    </x:xf>
    <x:xf numFmtId="0" fontId="13" fillId="12" borderId="32" xfId="0" applyNumberFormat="1" applyFont="1" applyFill="1" applyBorder="1" applyAlignment="1">
      <x:alignment horizontal="left" vertical="center" wrapText="1"/>
    </x:xf>
    <x:xf numFmtId="0" fontId="13" fillId="12" borderId="33" xfId="0" applyNumberFormat="1" applyFont="1" applyFill="1" applyBorder="1" applyAlignment="1">
      <x:alignment horizontal="left" vertical="center" wrapText="1"/>
    </x:xf>
    <x:xf numFmtId="0" fontId="13" fillId="12" borderId="34" xfId="0" applyNumberFormat="1" applyFont="1" applyFill="1" applyBorder="1" applyAlignment="1">
      <x:alignment horizontal="left" vertical="center" wrapText="1"/>
    </x:xf>
    <x:xf numFmtId="0" fontId="13" fillId="12" borderId="0" xfId="0" applyNumberFormat="1" applyFont="1" applyFill="1" applyBorder="1" applyAlignment="1">
      <x:alignment horizontal="left" vertical="center" wrapText="1"/>
    </x:xf>
    <x:xf numFmtId="0" fontId="13" fillId="12" borderId="35" xfId="0" applyNumberFormat="1" applyFont="1" applyFill="1" applyBorder="1" applyAlignment="1">
      <x:alignment horizontal="left" vertical="center" wrapText="1"/>
    </x:xf>
    <x:xf numFmtId="0" fontId="13" fillId="12" borderId="36" xfId="0" applyNumberFormat="1" applyFont="1" applyFill="1" applyBorder="1" applyAlignment="1">
      <x:alignment horizontal="left" vertical="center" wrapText="1"/>
    </x:xf>
    <x:xf numFmtId="0" fontId="13" fillId="12" borderId="37" xfId="0" applyNumberFormat="1" applyFont="1" applyFill="1" applyBorder="1" applyAlignment="1">
      <x:alignment horizontal="left" vertical="center" wrapText="1"/>
    </x:xf>
    <x:xf numFmtId="0" fontId="13" fillId="12" borderId="38" xfId="0" applyNumberFormat="1" applyFont="1" applyFill="1" applyBorder="1" applyAlignment="1">
      <x:alignment horizontal="left" vertical="center" wrapText="1"/>
    </x:xf>
    <x:xf numFmtId="0" fontId="14" fillId="10" borderId="0" xfId="0" applyNumberFormat="1" applyFont="1" applyFill="1" applyBorder="1" applyAlignment="1">
      <x:alignment horizontal="left" vertical="center"/>
    </x:xf>
    <x:xf numFmtId="0" fontId="14" fillId="2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11"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  <x:dxf>
      <x:font>
        <x:b/>
        <x:color rgb="FFD48B2C"/>
      </x:font>
      <x:fill>
        <x:patternFill patternType="solid">
          <x:bgColor rgb="FFFFF0D6"/>
        </x:patternFill>
      </x:fill>
    </x:dxf>
    <x:dxf>
      <x:font>
        <x:b/>
        <x:color rgb="FFB64B4B"/>
      </x:font>
      <x:fill>
        <x:patternFill patternType="solid">
          <x:bgColor rgb="FFF9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c35cb0c45c4d0f" /><Relationship Type="http://schemas.openxmlformats.org/officeDocument/2006/relationships/theme" Target="/xl/theme/theme1.xml" Id="R8b4c18c8bb9f47f7" /><Relationship Type="http://schemas.openxmlformats.org/officeDocument/2006/relationships/sharedStrings" Target="/xl/sharedStrings.xml" Id="R36cc60492884497f" /><Relationship Type="http://schemas.openxmlformats.org/officeDocument/2006/relationships/worksheet" Target="/xl/worksheets/sheet1.xml" Id="R0d3e0b33d30e45fe" /><Relationship Type="http://schemas.openxmlformats.org/officeDocument/2006/relationships/worksheet" Target="/xl/worksheets/sheet2.xml" Id="R12c7bed1c24c465c" /><Relationship Type="http://schemas.openxmlformats.org/officeDocument/2006/relationships/worksheet" Target="/xl/worksheets/sheet3.xml" Id="R823a3b46e17948d4" /><Relationship Type="http://schemas.openxmlformats.org/officeDocument/2006/relationships/worksheet" Target="/xl/worksheets/sheet4.xml" Id="Rea26759e6b9c492e" /><Relationship Type="http://schemas.openxmlformats.org/officeDocument/2006/relationships/worksheet" Target="/xl/worksheets/sheet5.xml" Id="Rec63b06ec1124e05" /><Relationship Type="http://schemas.openxmlformats.org/officeDocument/2006/relationships/worksheet" Target="/xl/worksheets/sheet6.xml" Id="R6e257c8541d143d2" /><Relationship Type="http://schemas.openxmlformats.org/officeDocument/2006/relationships/worksheet" Target="/xl/worksheets/sheet7.xml" Id="Rd57a41b517f3435b" /><Relationship Type="http://schemas.openxmlformats.org/officeDocument/2006/relationships/worksheet" Target="/xl/worksheets/sheet8.xml" Id="R8b1061baa2344b3e" /><Relationship Type="http://schemas.openxmlformats.org/officeDocument/2006/relationships/worksheet" Target="/xl/worksheets/sheet9.xml" Id="R2f4ff844a75d45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358fe02f094422c" /><Relationship Type="http://schemas.openxmlformats.org/officeDocument/2006/relationships/chart" Target="/xl/drawings/charts/chart2.xml" Id="R6563e797a3aa45f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Headcount by department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Employees</c:v>
          </c:tx>
          <c:spPr>
            <a:solidFill xmlns:a="http://schemas.openxmlformats.org/drawingml/2006/main">
              <a:srgbClr val="1F6B55"/>
            </a:solidFill>
          </c:spPr>
          <c:invertIfNegative val="0"/>
          <c:cat>
            <c:strRef>
              <c:f>'DASHBOARD'!$G$18:$G$22</c:f>
              <c:strCache>
                <c:ptCount val="0"/>
              </c:strCache>
            </c:strRef>
          </c:cat>
          <c:val>
            <c:numRef>
              <c:f>'DASHBOARD'!$H$18:$H$22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Goals by health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Goals</c:v>
          </c:tx>
          <c:spPr>
            <a:solidFill xmlns:a="http://schemas.openxmlformats.org/drawingml/2006/main">
              <a:srgbClr val="B88935"/>
            </a:solidFill>
          </c:spPr>
          <c:invertIfNegative val="0"/>
          <c:cat>
            <c:strRef>
              <c:f>'DASHBOARD'!$K$18:$K$22</c:f>
              <c:strCache>
                <c:ptCount val="0"/>
              </c:strCache>
            </c:strRef>
          </c:cat>
          <c:val>
            <c:numRef>
              <c:f>'DASHBOARD'!$L$18:$L$22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24</xdr:row>
      <xdr:rowOff>0</xdr:rowOff>
    </xdr:from>
    <xdr:to>
      <xdr:col>13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58fe02f094422c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20</xdr:col>
      <xdr:colOff>0</xdr:colOff>
      <xdr:row>42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563e797a3aa45fe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mployees_en" displayName="Employees_en" ref="A10:Q60" headerRowCount="1" totalsRowCount="0" totalsRowShown="0">
  <x:autoFilter ref="A10:Q60"/>
  <x:tableColumns count="17">
    <x:tableColumn id="1" name="Employee ID"/>
    <x:tableColumn id="2" name="Employee name"/>
    <x:tableColumn id="3" name="Department"/>
    <x:tableColumn id="4" name="Role"/>
    <x:tableColumn id="5" name="Manager"/>
    <x:tableColumn id="6" name="Start date"/>
    <x:tableColumn id="7" name="Employment type"/>
    <x:tableColumn id="8" name="Status"/>
    <x:tableColumn id="9" name="Location"/>
    <x:tableColumn id="10" name="Email"/>
    <x:tableColumn id="11" name="Next review"/>
    <x:tableColumn id="12" name="Review status"/>
    <x:tableColumn id="13" name="Tenure months"/>
    <x:tableColumn id="14" name="Open goals"/>
    <x:tableColumn id="15" name="Open actions"/>
    <x:tableColumn id="16" name="Data check"/>
    <x:tableColumn id="17" name="Priority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Checkins_en" displayName="Checkins_en" ref="A10:N90" headerRowCount="1" totalsRowCount="0" totalsRowShown="0">
  <x:autoFilter ref="A10:N90"/>
  <x:tableColumns count="14">
    <x:tableColumn id="1" name="Check-in ID"/>
    <x:tableColumn id="2" name="Employee ID"/>
    <x:tableColumn id="3" name="Employee"/>
    <x:tableColumn id="4" name="Manager"/>
    <x:tableColumn id="5" name="Meeting date"/>
    <x:tableColumn id="6" name="Type"/>
    <x:tableColumn id="7" name="Wellbeing (1-5)"/>
    <x:tableColumn id="8" name="Performance signal"/>
    <x:tableColumn id="9" name="Notes / evidence"/>
    <x:tableColumn id="10" name="Follow-up action"/>
    <x:tableColumn id="11" name="Action owner"/>
    <x:tableColumn id="12" name="Due date"/>
    <x:tableColumn id="13" name="Completed?"/>
    <x:tableColumn id="14" name="Action status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Goals_en" displayName="Goals_en" ref="A10:L80" headerRowCount="1" totalsRowCount="0" totalsRowShown="0">
  <x:autoFilter ref="A10:L80"/>
  <x:tableColumns count="12">
    <x:tableColumn id="1" name="Goal ID"/>
    <x:tableColumn id="2" name="Employee ID"/>
    <x:tableColumn id="3" name="Employee"/>
    <x:tableColumn id="4" name="Department"/>
    <x:tableColumn id="5" name="Goal"/>
    <x:tableColumn id="6" name="Weight"/>
    <x:tableColumn id="7" name="Start date"/>
    <x:tableColumn id="8" name="Due date"/>
    <x:tableColumn id="9" name="Progress"/>
    <x:tableColumn id="10" name="Status"/>
    <x:tableColumn id="11" name="Owner"/>
    <x:tableColumn id="12" name="Goal health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Development_en" displayName="Development_en" ref="A10:L70" headerRowCount="1" totalsRowCount="0" totalsRowShown="0">
  <x:autoFilter ref="A10:L70"/>
  <x:tableColumns count="12">
    <x:tableColumn id="1" name="Plan ID"/>
    <x:tableColumn id="2" name="Employee ID"/>
    <x:tableColumn id="3" name="Employee"/>
    <x:tableColumn id="4" name="Development item"/>
    <x:tableColumn id="5" name="Type"/>
    <x:tableColumn id="6" name="Provider"/>
    <x:tableColumn id="7" name="Start date"/>
    <x:tableColumn id="8" name="Target date"/>
    <x:tableColumn id="9" name="Cost"/>
    <x:tableColumn id="10" name="Status"/>
    <x:tableColumn id="11" name="Evidence / reference"/>
    <x:tableColumn id="12" name="Plan status"/>
  </x:tableColumns>
  <x:tableStyleInfo name="TableStyleMedium4" showFirstColumn="0" showLastColumn="0" showRowStripes="1" showColumnStripes="0"/>
</x:table>
</file>

<file path=xl/tables/table5.xml><?xml version="1.0" encoding="utf-8"?>
<x:table xmlns:x="http://schemas.openxmlformats.org/spreadsheetml/2006/main" id="5" name="Documents_en" displayName="Documents_en" ref="A10:I80" headerRowCount="1" totalsRowCount="0" totalsRowShown="0">
  <x:autoFilter ref="A10:I80"/>
  <x:tableColumns count="9">
    <x:tableColumn id="1" name="Document ID"/>
    <x:tableColumn id="2" name="Employee ID"/>
    <x:tableColumn id="3" name="Employee"/>
    <x:tableColumn id="4" name="Document type"/>
    <x:tableColumn id="5" name="Received date"/>
    <x:tableColumn id="6" name="Expiry date"/>
    <x:tableColumn id="7" name="Owner"/>
    <x:tableColumn id="8" name="File / reference"/>
    <x:tableColumn id="9" name="Document status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bf323f1af7cb4e0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88107fe15c2454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41164c4e4104d5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5b67d8a07923431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f2dc745568c9476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d8da144251da435f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4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4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4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8" t="str">
        <x:v>Home</x:v>
      </x:c>
      <x:c r="B2" s="8" t="str">
        <x:v>Home</x:v>
      </x:c>
      <x:c r="C2" s="7" t="str">
        <x:v>Dashboard</x:v>
      </x:c>
      <x:c r="D2" s="7" t="str">
        <x:v>Dashboard</x:v>
      </x:c>
      <x:c r="E2" s="7" t="str">
        <x:v>Employees</x:v>
      </x:c>
      <x:c r="F2" s="7" t="str">
        <x:v>Employees</x:v>
      </x:c>
      <x:c r="G2" s="7" t="str">
        <x:v>Check-ins</x:v>
      </x:c>
      <x:c r="H2" s="7" t="str">
        <x:v>Check-ins</x:v>
      </x:c>
      <x:c r="I2" s="7" t="str">
        <x:v>Goals</x:v>
      </x:c>
      <x:c r="J2" s="7" t="str">
        <x:v>Goals</x:v>
      </x:c>
      <x:c r="K2" s="7" t="str">
        <x:v>Development</x:v>
      </x:c>
      <x:c r="L2" s="7" t="str">
        <x:v>Development</x:v>
      </x:c>
      <x:c r="M2" s="7" t="str">
        <x:v>Documents</x:v>
      </x:c>
      <x:c r="N2" s="7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7" t="str">
        <x:v>Audit</x:v>
      </x:c>
      <x:c r="S2" s="7" t="str">
        <x:v>Audit</x:v>
      </x:c>
      <x:c r="T2" s="7" t="str">
        <x:v>Audit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EMPLOYEE OPERATIONS</x:v>
      </x:c>
      <x:c r="B4" s="10" t="str">
        <x:v>EMPLOYEE OPERATIONS</x:v>
      </x:c>
      <x:c r="C4" s="10" t="str">
        <x:v>EMPLOYEE OPERATIONS</x:v>
      </x:c>
      <x:c r="D4" s="10" t="str">
        <x:v>EMPLOYEE OPERATIONS</x:v>
      </x:c>
      <x:c r="E4" s="10" t="str">
        <x:v>EMPLOYEE OPERATIONS</x:v>
      </x:c>
      <x:c r="F4" s="10" t="str">
        <x:v>EMPLOYEE OPERATIONS</x:v>
      </x:c>
      <x:c r="G4" s="10" t="str">
        <x:v>EMPLOYEE OPERATIONS</x:v>
      </x:c>
      <x:c r="H4" s="10" t="str">
        <x:v>EMPLOYEE OPERATIONS</x:v>
      </x:c>
      <x:c r="I4" s="10" t="str">
        <x:v>EMPLOYEE OPERATIONS</x:v>
      </x:c>
      <x:c r="J4" s="10" t="str">
        <x:v>EMPLOYEE OPERATIONS</x:v>
      </x:c>
      <x:c r="K4" s="10" t="str">
        <x:v>EMPLOYEE OPERATIONS</x:v>
      </x:c>
      <x:c r="L4" s="10" t="str">
        <x:v>EMPLOYEE OPERATIONS</x:v>
      </x:c>
      <x:c r="M4" s="10" t="str">
        <x:v>EMPLOYEE OPERATIONS</x:v>
      </x:c>
      <x:c r="N4" s="10" t="str">
        <x:v>EMPLOYEE OPERATIONS</x:v>
      </x:c>
      <x:c r="O4" s="10" t="str">
        <x:v>EMPLOYEE OPERATIONS</x:v>
      </x:c>
      <x:c r="P4" s="10" t="str">
        <x:v>EMPLOYEE OPERATIONS</x:v>
      </x:c>
      <x:c r="Q4" s="10" t="str">
        <x:v>EMPLOYEE OPERATIONS</x:v>
      </x:c>
      <x:c r="R4" s="10" t="str">
        <x:v>EMPLOYEE OPERATIONS</x:v>
      </x:c>
      <x:c r="S4" s="10" t="str">
        <x:v>EMPLOYEE OPERATIONS</x:v>
      </x:c>
      <x:c r="T4" s="10" t="str">
        <x:v>EMPLOYEE OPERATIONS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Employee Management Control Center</x:v>
      </x:c>
      <x:c r="B6" s="12" t="str">
        <x:v>Employee Management Control Center</x:v>
      </x:c>
      <x:c r="C6" s="12" t="str">
        <x:v>Employee Management Control Center</x:v>
      </x:c>
      <x:c r="D6" s="12" t="str">
        <x:v>Employee Management Control Center</x:v>
      </x:c>
      <x:c r="E6" s="12" t="str">
        <x:v>Employee Management Control Center</x:v>
      </x:c>
      <x:c r="F6" s="12" t="str">
        <x:v>Employee Management Control Center</x:v>
      </x:c>
      <x:c r="G6" s="12" t="str">
        <x:v>Employee Management Control Center</x:v>
      </x:c>
      <x:c r="H6" s="12" t="str">
        <x:v>Employee Management Control Center</x:v>
      </x:c>
      <x:c r="I6" s="12" t="str">
        <x:v>Employee Management Control Center</x:v>
      </x:c>
      <x:c r="J6" s="12" t="str">
        <x:v>Employee Management Control Center</x:v>
      </x:c>
      <x:c r="K6" s="12" t="str">
        <x:v>Employee Management Control Center</x:v>
      </x:c>
      <x:c r="L6" s="12" t="str">
        <x:v>Employee Management Control Center</x:v>
      </x:c>
      <x:c r="M6" s="12" t="str">
        <x:v>Employee Management Control Center</x:v>
      </x:c>
      <x:c r="N6" s="12" t="str">
        <x:v>Employee Management Control Center</x:v>
      </x:c>
      <x:c r="O6" s="12" t="str">
        <x:v>Employee Management Control Center</x:v>
      </x:c>
      <x:c r="P6" s="12" t="str">
        <x:v>Employee Management Control Center</x:v>
      </x:c>
      <x:c r="Q6" s="12" t="str">
        <x:v>Employee Management Control Center</x:v>
      </x:c>
      <x:c r="R6" s="12" t="str">
        <x:v>Employee Management Control Center</x:v>
      </x:c>
      <x:c r="S6" s="12" t="str">
        <x:v>Employee Management Control Center</x:v>
      </x:c>
      <x:c r="T6" s="12" t="str">
        <x:v>Employee Management Control Center</x:v>
      </x:c>
    </x:row>
    <x:row r="7" ht="22" customHeight="1">
      <x:c r="A7" s="13" t="str">
        <x:v>Keep employee records, reviews, goals, actions, development, and document dates visible.</x:v>
      </x:c>
      <x:c r="B7" s="13" t="str">
        <x:v>Keep employee records, reviews, goals, actions, development, and document dates visible.</x:v>
      </x:c>
      <x:c r="C7" s="13" t="str">
        <x:v>Keep employee records, reviews, goals, actions, development, and document dates visible.</x:v>
      </x:c>
      <x:c r="D7" s="13" t="str">
        <x:v>Keep employee records, reviews, goals, actions, development, and document dates visible.</x:v>
      </x:c>
      <x:c r="E7" s="13" t="str">
        <x:v>Keep employee records, reviews, goals, actions, development, and document dates visible.</x:v>
      </x:c>
      <x:c r="F7" s="13" t="str">
        <x:v>Keep employee records, reviews, goals, actions, development, and document dates visible.</x:v>
      </x:c>
      <x:c r="G7" s="13" t="str">
        <x:v>Keep employee records, reviews, goals, actions, development, and document dates visible.</x:v>
      </x:c>
      <x:c r="H7" s="13" t="str">
        <x:v>Keep employee records, reviews, goals, actions, development, and document dates visible.</x:v>
      </x:c>
      <x:c r="I7" s="13" t="str">
        <x:v>Keep employee records, reviews, goals, actions, development, and document dates visible.</x:v>
      </x:c>
      <x:c r="J7" s="13" t="str">
        <x:v>Keep employee records, reviews, goals, actions, development, and document dates visible.</x:v>
      </x:c>
      <x:c r="K7" s="13" t="str">
        <x:v>Keep employee records, reviews, goals, actions, development, and document dates visible.</x:v>
      </x:c>
      <x:c r="L7" s="13" t="str">
        <x:v>Keep employee records, reviews, goals, actions, development, and document dates visible.</x:v>
      </x:c>
      <x:c r="M7" s="13" t="str">
        <x:v>Keep employee records, reviews, goals, actions, development, and document dates visible.</x:v>
      </x:c>
      <x:c r="N7" s="13" t="str">
        <x:v>Keep employee records, reviews, goals, actions, development, and document dates visible.</x:v>
      </x:c>
      <x:c r="O7" s="13" t="str">
        <x:v>Keep employee records, reviews, goals, actions, development, and document dates visible.</x:v>
      </x:c>
      <x:c r="P7" s="13" t="str">
        <x:v>Keep employee records, reviews, goals, actions, development, and document dates visible.</x:v>
      </x:c>
      <x:c r="Q7" s="13" t="str">
        <x:v>Keep employee records, reviews, goals, actions, development, and document dates visible.</x:v>
      </x:c>
      <x:c r="R7" s="13" t="str">
        <x:v>Keep employee records, reviews, goals, actions, development, and document dates visible.</x:v>
      </x:c>
      <x:c r="S7" s="13" t="str">
        <x:v>Keep employee records, reviews, goals, actions, development, and document dates visible.</x:v>
      </x:c>
      <x:c r="T7" s="13" t="str">
        <x:v>Keep employee records, reviews, goals, actions, development, and document dates visible.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CURRENT PEOPLE PULSE</x:v>
      </x:c>
      <x:c r="B9" s="17" t="str">
        <x:v>CURRENT PEOPLE PULSE</x:v>
      </x:c>
      <x:c r="C9" s="17" t="str">
        <x:v>CURRENT PEOPLE PULSE</x:v>
      </x:c>
      <x:c r="D9" s="17" t="str">
        <x:v>CURRENT PEOPLE PULSE</x:v>
      </x:c>
      <x:c r="E9" s="17" t="str">
        <x:v>CURRENT PEOPLE PULSE</x:v>
      </x:c>
      <x:c r="F9" s="17" t="str">
        <x:v>CURRENT PEOPLE PULSE</x:v>
      </x:c>
      <x:c r="G9" s="17" t="str">
        <x:v>CURRENT PEOPLE PULSE</x:v>
      </x:c>
      <x:c r="H9" s="17" t="str">
        <x:v>CURRENT PEOPLE PULSE</x:v>
      </x:c>
      <x:c r="I9" s="17" t="str">
        <x:v>CURRENT PEOPLE PULSE</x:v>
      </x:c>
      <x:c r="J9" s="17" t="str">
        <x:v>CURRENT PEOPLE PULSE</x:v>
      </x:c>
      <x:c r="K9" s="17" t="str">
        <x:v>CURRENT PEOPLE PULSE</x:v>
      </x:c>
      <x:c r="L9" s="17" t="str">
        <x:v>CURRENT PEOPLE PULSE</x:v>
      </x:c>
      <x:c r="M9" s="17" t="str">
        <x:v>CURRENT PEOPLE PULSE</x:v>
      </x:c>
      <x:c r="N9" s="17" t="str">
        <x:v>CURRENT PEOPLE PULSE</x:v>
      </x:c>
      <x:c r="O9" s="17" t="str">
        <x:v>CURRENT PEOPLE PULSE</x:v>
      </x:c>
      <x:c r="P9" s="17" t="str">
        <x:v>CURRENT PEOPLE PULSE</x:v>
      </x:c>
      <x:c r="Q9" s="17" t="str">
        <x:v>CURRENT PEOPLE PULSE</x:v>
      </x:c>
      <x:c r="R9" s="17" t="str">
        <x:v>CURRENT PEOPLE PULSE</x:v>
      </x:c>
      <x:c r="S9" s="17" t="str">
        <x:v>CURRENT PEOPLE PULSE</x:v>
      </x:c>
      <x:c r="T9" s="18" t="str">
        <x:v>CURRENT PEOPLE PULSE</x:v>
      </x:c>
    </x:row>
    <x:row r="10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75" t="str">
        <x:v>Active employees</x:v>
      </x:c>
      <x:c r="B11" s="75" t="str">
        <x:v>Active employees</x:v>
      </x:c>
      <x:c r="C11" s="75" t="str">
        <x:v>Active employees</x:v>
      </x:c>
      <x:c r="D11" s="75" t="str">
        <x:v>Active employees</x:v>
      </x:c>
      <x:c r="E11" s="4"/>
      <x:c r="F11" s="82" t="str">
        <x:v>Reviews overdue</x:v>
      </x:c>
      <x:c r="G11" s="82" t="str">
        <x:v>Reviews overdue</x:v>
      </x:c>
      <x:c r="H11" s="82" t="str">
        <x:v>Reviews overdue</x:v>
      </x:c>
      <x:c r="I11" s="82" t="str">
        <x:v>Reviews overdue</x:v>
      </x:c>
      <x:c r="J11" s="82" t="str">
        <x:v>Reviews overdue</x:v>
      </x:c>
      <x:c r="K11" s="4"/>
      <x:c r="L11" s="82" t="str">
        <x:v>Overdue actions</x:v>
      </x:c>
      <x:c r="M11" s="82" t="str">
        <x:v>Overdue actions</x:v>
      </x:c>
      <x:c r="N11" s="82" t="str">
        <x:v>Overdue actions</x:v>
      </x:c>
      <x:c r="O11" s="82" t="str">
        <x:v>Overdue actions</x:v>
      </x:c>
      <x:c r="P11" s="4"/>
      <x:c r="Q11" s="80" t="str">
        <x:v>Document risks</x:v>
      </x:c>
      <x:c r="R11" s="80" t="str">
        <x:v>Document risks</x:v>
      </x:c>
      <x:c r="S11" s="80" t="str">
        <x:v>Document risks</x:v>
      </x:c>
      <x:c r="T11" s="80" t="str">
        <x:v>Document risks</x:v>
      </x:c>
    </x:row>
    <x:row r="12">
      <x:c r="A12" s="78" t="n">
        <x:f>COUNTIF('EMPLOYEES'!$H$11:$H$60,"Active")+COUNTIF('EMPLOYEES'!$H$11:$H$60,"Probation")+COUNTIF('EMPLOYEES'!$H$11:$H$60,"Leave")</x:f>
        <x:v>9</x:v>
      </x:c>
      <x:c r="B12" s="78"/>
      <x:c r="C12" s="78"/>
      <x:c r="D12" s="78"/>
      <x:c r="E12" s="4"/>
      <x:c r="F12" s="78" t="n">
        <x:f>COUNTIF('EMPLOYEES'!$L$11:$L$60,"Overdue")+COUNTIF('EMPLOYEES'!$L$11:$L$60,"Missing")</x:f>
        <x:v>1</x:v>
      </x:c>
      <x:c r="G12" s="78"/>
      <x:c r="H12" s="78"/>
      <x:c r="I12" s="78"/>
      <x:c r="J12" s="78"/>
      <x:c r="K12" s="4"/>
      <x:c r="L12" s="78" t="n">
        <x:f>COUNTIF('CHECK-INS'!$N$11:$N$90,"Overdue")</x:f>
        <x:v>1</x:v>
      </x:c>
      <x:c r="M12" s="78"/>
      <x:c r="N12" s="78"/>
      <x:c r="O12" s="78"/>
      <x:c r="P12" s="4"/>
      <x:c r="Q12" s="78" t="n">
        <x:f>COUNTIF('DOCUMENTS'!$I$11:$I$80,"Expired")+COUNTIF('DOCUMENTS'!$I$11:$I$80,"Expiring")+COUNTIF('DOCUMENTS'!$I$11:$I$80,"Missing")</x:f>
        <x:v>4</x:v>
      </x:c>
      <x:c r="R12" s="78"/>
      <x:c r="S12" s="78"/>
      <x:c r="T12" s="78"/>
    </x:row>
    <x:row r="13">
      <x:c r="A13" s="78"/>
      <x:c r="B13" s="78"/>
      <x:c r="C13" s="78"/>
      <x:c r="D13" s="78"/>
      <x:c r="E13" s="4"/>
      <x:c r="F13" s="78"/>
      <x:c r="G13" s="78"/>
      <x:c r="H13" s="78"/>
      <x:c r="I13" s="78"/>
      <x:c r="J13" s="78"/>
      <x:c r="K13" s="4"/>
      <x:c r="L13" s="78"/>
      <x:c r="M13" s="78"/>
      <x:c r="N13" s="78"/>
      <x:c r="O13" s="78"/>
      <x:c r="P13" s="4"/>
      <x:c r="Q13" s="78"/>
      <x:c r="R13" s="78"/>
      <x:c r="S13" s="78"/>
      <x:c r="T13" s="78"/>
    </x:row>
    <x:row r="14">
      <x:c r="A14" s="78"/>
      <x:c r="B14" s="78"/>
      <x:c r="C14" s="78"/>
      <x:c r="D14" s="78"/>
      <x:c r="E14" s="4"/>
      <x:c r="F14" s="78"/>
      <x:c r="G14" s="78"/>
      <x:c r="H14" s="78"/>
      <x:c r="I14" s="78"/>
      <x:c r="J14" s="78"/>
      <x:c r="K14" s="4"/>
      <x:c r="L14" s="78"/>
      <x:c r="M14" s="78"/>
      <x:c r="N14" s="78"/>
      <x:c r="O14" s="78"/>
      <x:c r="P14" s="4"/>
      <x:c r="Q14" s="78"/>
      <x:c r="R14" s="78"/>
      <x:c r="S14" s="78"/>
      <x:c r="T14" s="78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16" t="str">
        <x:v>WORKFLOW</x:v>
      </x:c>
      <x:c r="B17" s="17" t="str">
        <x:v>WORKFLOW</x:v>
      </x:c>
      <x:c r="C17" s="17" t="str">
        <x:v>WORKFLOW</x:v>
      </x:c>
      <x:c r="D17" s="17" t="str">
        <x:v>WORKFLOW</x:v>
      </x:c>
      <x:c r="E17" s="17" t="str">
        <x:v>WORKFLOW</x:v>
      </x:c>
      <x:c r="F17" s="17" t="str">
        <x:v>WORKFLOW</x:v>
      </x:c>
      <x:c r="G17" s="17" t="str">
        <x:v>WORKFLOW</x:v>
      </x:c>
      <x:c r="H17" s="17" t="str">
        <x:v>WORKFLOW</x:v>
      </x:c>
      <x:c r="I17" s="17" t="str">
        <x:v>WORKFLOW</x:v>
      </x:c>
      <x:c r="J17" s="17" t="str">
        <x:v>WORKFLOW</x:v>
      </x:c>
      <x:c r="K17" s="17" t="str">
        <x:v>WORKFLOW</x:v>
      </x:c>
      <x:c r="L17" s="17" t="str">
        <x:v>WORKFLOW</x:v>
      </x:c>
      <x:c r="M17" s="17" t="str">
        <x:v>WORKFLOW</x:v>
      </x:c>
      <x:c r="N17" s="17" t="str">
        <x:v>WORKFLOW</x:v>
      </x:c>
      <x:c r="O17" s="17" t="str">
        <x:v>WORKFLOW</x:v>
      </x:c>
      <x:c r="P17" s="17" t="str">
        <x:v>WORKFLOW</x:v>
      </x:c>
      <x:c r="Q17" s="17" t="str">
        <x:v>WORKFLOW</x:v>
      </x:c>
      <x:c r="R17" s="17" t="str">
        <x:v>WORKFLOW</x:v>
      </x:c>
      <x:c r="S17" s="17" t="str">
        <x:v>WORKFLOW</x:v>
      </x:c>
      <x:c r="T17" s="18" t="str">
        <x:v>WORKFLOW</x:v>
      </x:c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10" t="str">
        <x:v>Maintain one employee record
Keep dates, manager, status, and next review current.</x:v>
      </x:c>
      <x:c r="B19" s="111" t="str">
        <x:v>Maintain one employee record
Keep dates, manager, status, and next review current.</x:v>
      </x:c>
      <x:c r="C19" s="111" t="str">
        <x:v>Maintain one employee record
Keep dates, manager, status, and next review current.</x:v>
      </x:c>
      <x:c r="D19" s="111" t="str">
        <x:v>Maintain one employee record
Keep dates, manager, status, and next review current.</x:v>
      </x:c>
      <x:c r="E19" s="112" t="str">
        <x:v>Maintain one employee record
Keep dates, manager, status, and next review current.</x:v>
      </x:c>
      <x:c r="F19" s="128" t="str">
        <x:v>Run useful check-ins
Record evidence and assign every follow-up action.</x:v>
      </x:c>
      <x:c r="G19" s="129" t="str">
        <x:v>Run useful check-ins
Record evidence and assign every follow-up action.</x:v>
      </x:c>
      <x:c r="H19" s="129" t="str">
        <x:v>Run useful check-ins
Record evidence and assign every follow-up action.</x:v>
      </x:c>
      <x:c r="I19" s="129" t="str">
        <x:v>Run useful check-ins
Record evidence and assign every follow-up action.</x:v>
      </x:c>
      <x:c r="J19" s="130" t="str">
        <x:v>Run useful check-ins
Record evidence and assign every follow-up action.</x:v>
      </x:c>
      <x:c r="K19" s="146" t="str">
        <x:v>Connect goals and development
Use measurable goals and practical development plans.</x:v>
      </x:c>
      <x:c r="L19" s="147" t="str">
        <x:v>Connect goals and development
Use measurable goals and practical development plans.</x:v>
      </x:c>
      <x:c r="M19" s="147" t="str">
        <x:v>Connect goals and development
Use measurable goals and practical development plans.</x:v>
      </x:c>
      <x:c r="N19" s="147" t="str">
        <x:v>Connect goals and development
Use measurable goals and practical development plans.</x:v>
      </x:c>
      <x:c r="O19" s="148" t="str">
        <x:v>Connect goals and development
Use measurable goals and practical development plans.</x:v>
      </x:c>
      <x:c r="P19" s="165" t="str">
        <x:v>Protect document dates
Track controlled references, expiry dates, and owners.</x:v>
      </x:c>
      <x:c r="Q19" s="166" t="str">
        <x:v>Protect document dates
Track controlled references, expiry dates, and owners.</x:v>
      </x:c>
      <x:c r="R19" s="166" t="str">
        <x:v>Protect document dates
Track controlled references, expiry dates, and owners.</x:v>
      </x:c>
      <x:c r="S19" s="166" t="str">
        <x:v>Protect document dates
Track controlled references, expiry dates, and owners.</x:v>
      </x:c>
      <x:c r="T19" s="167" t="str">
        <x:v>Protect document dates
Track controlled references, expiry dates, and owners.</x:v>
      </x:c>
    </x:row>
    <x:row r="20">
      <x:c r="A20" s="113" t="str">
        <x:v>Maintain one employee record
Keep dates, manager, status, and next review current.</x:v>
      </x:c>
      <x:c r="B20" s="114" t="str">
        <x:v>Maintain one employee record
Keep dates, manager, status, and next review current.</x:v>
      </x:c>
      <x:c r="C20" s="114" t="str">
        <x:v>Maintain one employee record
Keep dates, manager, status, and next review current.</x:v>
      </x:c>
      <x:c r="D20" s="114" t="str">
        <x:v>Maintain one employee record
Keep dates, manager, status, and next review current.</x:v>
      </x:c>
      <x:c r="E20" s="115" t="str">
        <x:v>Maintain one employee record
Keep dates, manager, status, and next review current.</x:v>
      </x:c>
      <x:c r="F20" s="131" t="str">
        <x:v>Run useful check-ins
Record evidence and assign every follow-up action.</x:v>
      </x:c>
      <x:c r="G20" s="132" t="str">
        <x:v>Run useful check-ins
Record evidence and assign every follow-up action.</x:v>
      </x:c>
      <x:c r="H20" s="132" t="str">
        <x:v>Run useful check-ins
Record evidence and assign every follow-up action.</x:v>
      </x:c>
      <x:c r="I20" s="132" t="str">
        <x:v>Run useful check-ins
Record evidence and assign every follow-up action.</x:v>
      </x:c>
      <x:c r="J20" s="133" t="str">
        <x:v>Run useful check-ins
Record evidence and assign every follow-up action.</x:v>
      </x:c>
      <x:c r="K20" s="149" t="str">
        <x:v>Connect goals and development
Use measurable goals and practical development plans.</x:v>
      </x:c>
      <x:c r="L20" s="150" t="str">
        <x:v>Connect goals and development
Use measurable goals and practical development plans.</x:v>
      </x:c>
      <x:c r="M20" s="150" t="str">
        <x:v>Connect goals and development
Use measurable goals and practical development plans.</x:v>
      </x:c>
      <x:c r="N20" s="150" t="str">
        <x:v>Connect goals and development
Use measurable goals and practical development plans.</x:v>
      </x:c>
      <x:c r="O20" s="151" t="str">
        <x:v>Connect goals and development
Use measurable goals and practical development plans.</x:v>
      </x:c>
      <x:c r="P20" s="168" t="str">
        <x:v>Protect document dates
Track controlled references, expiry dates, and owners.</x:v>
      </x:c>
      <x:c r="Q20" s="169" t="str">
        <x:v>Protect document dates
Track controlled references, expiry dates, and owners.</x:v>
      </x:c>
      <x:c r="R20" s="169" t="str">
        <x:v>Protect document dates
Track controlled references, expiry dates, and owners.</x:v>
      </x:c>
      <x:c r="S20" s="169" t="str">
        <x:v>Protect document dates
Track controlled references, expiry dates, and owners.</x:v>
      </x:c>
      <x:c r="T20" s="170" t="str">
        <x:v>Protect document dates
Track controlled references, expiry dates, and owners.</x:v>
      </x:c>
    </x:row>
    <x:row r="21">
      <x:c r="A21" s="113" t="str">
        <x:v>Maintain one employee record
Keep dates, manager, status, and next review current.</x:v>
      </x:c>
      <x:c r="B21" s="114" t="str">
        <x:v>Maintain one employee record
Keep dates, manager, status, and next review current.</x:v>
      </x:c>
      <x:c r="C21" s="114" t="str">
        <x:v>Maintain one employee record
Keep dates, manager, status, and next review current.</x:v>
      </x:c>
      <x:c r="D21" s="114" t="str">
        <x:v>Maintain one employee record
Keep dates, manager, status, and next review current.</x:v>
      </x:c>
      <x:c r="E21" s="115" t="str">
        <x:v>Maintain one employee record
Keep dates, manager, status, and next review current.</x:v>
      </x:c>
      <x:c r="F21" s="131" t="str">
        <x:v>Run useful check-ins
Record evidence and assign every follow-up action.</x:v>
      </x:c>
      <x:c r="G21" s="132" t="str">
        <x:v>Run useful check-ins
Record evidence and assign every follow-up action.</x:v>
      </x:c>
      <x:c r="H21" s="132" t="str">
        <x:v>Run useful check-ins
Record evidence and assign every follow-up action.</x:v>
      </x:c>
      <x:c r="I21" s="132" t="str">
        <x:v>Run useful check-ins
Record evidence and assign every follow-up action.</x:v>
      </x:c>
      <x:c r="J21" s="133" t="str">
        <x:v>Run useful check-ins
Record evidence and assign every follow-up action.</x:v>
      </x:c>
      <x:c r="K21" s="149" t="str">
        <x:v>Connect goals and development
Use measurable goals and practical development plans.</x:v>
      </x:c>
      <x:c r="L21" s="150" t="str">
        <x:v>Connect goals and development
Use measurable goals and practical development plans.</x:v>
      </x:c>
      <x:c r="M21" s="150" t="str">
        <x:v>Connect goals and development
Use measurable goals and practical development plans.</x:v>
      </x:c>
      <x:c r="N21" s="150" t="str">
        <x:v>Connect goals and development
Use measurable goals and practical development plans.</x:v>
      </x:c>
      <x:c r="O21" s="151" t="str">
        <x:v>Connect goals and development
Use measurable goals and practical development plans.</x:v>
      </x:c>
      <x:c r="P21" s="168" t="str">
        <x:v>Protect document dates
Track controlled references, expiry dates, and owners.</x:v>
      </x:c>
      <x:c r="Q21" s="169" t="str">
        <x:v>Protect document dates
Track controlled references, expiry dates, and owners.</x:v>
      </x:c>
      <x:c r="R21" s="169" t="str">
        <x:v>Protect document dates
Track controlled references, expiry dates, and owners.</x:v>
      </x:c>
      <x:c r="S21" s="169" t="str">
        <x:v>Protect document dates
Track controlled references, expiry dates, and owners.</x:v>
      </x:c>
      <x:c r="T21" s="170" t="str">
        <x:v>Protect document dates
Track controlled references, expiry dates, and owners.</x:v>
      </x:c>
    </x:row>
    <x:row r="22">
      <x:c r="A22" s="113" t="str">
        <x:v>Maintain one employee record
Keep dates, manager, status, and next review current.</x:v>
      </x:c>
      <x:c r="B22" s="114" t="str">
        <x:v>Maintain one employee record
Keep dates, manager, status, and next review current.</x:v>
      </x:c>
      <x:c r="C22" s="114" t="str">
        <x:v>Maintain one employee record
Keep dates, manager, status, and next review current.</x:v>
      </x:c>
      <x:c r="D22" s="114" t="str">
        <x:v>Maintain one employee record
Keep dates, manager, status, and next review current.</x:v>
      </x:c>
      <x:c r="E22" s="115" t="str">
        <x:v>Maintain one employee record
Keep dates, manager, status, and next review current.</x:v>
      </x:c>
      <x:c r="F22" s="131" t="str">
        <x:v>Run useful check-ins
Record evidence and assign every follow-up action.</x:v>
      </x:c>
      <x:c r="G22" s="132" t="str">
        <x:v>Run useful check-ins
Record evidence and assign every follow-up action.</x:v>
      </x:c>
      <x:c r="H22" s="132" t="str">
        <x:v>Run useful check-ins
Record evidence and assign every follow-up action.</x:v>
      </x:c>
      <x:c r="I22" s="132" t="str">
        <x:v>Run useful check-ins
Record evidence and assign every follow-up action.</x:v>
      </x:c>
      <x:c r="J22" s="133" t="str">
        <x:v>Run useful check-ins
Record evidence and assign every follow-up action.</x:v>
      </x:c>
      <x:c r="K22" s="149" t="str">
        <x:v>Connect goals and development
Use measurable goals and practical development plans.</x:v>
      </x:c>
      <x:c r="L22" s="150" t="str">
        <x:v>Connect goals and development
Use measurable goals and practical development plans.</x:v>
      </x:c>
      <x:c r="M22" s="150" t="str">
        <x:v>Connect goals and development
Use measurable goals and practical development plans.</x:v>
      </x:c>
      <x:c r="N22" s="150" t="str">
        <x:v>Connect goals and development
Use measurable goals and practical development plans.</x:v>
      </x:c>
      <x:c r="O22" s="151" t="str">
        <x:v>Connect goals and development
Use measurable goals and practical development plans.</x:v>
      </x:c>
      <x:c r="P22" s="168" t="str">
        <x:v>Protect document dates
Track controlled references, expiry dates, and owners.</x:v>
      </x:c>
      <x:c r="Q22" s="169" t="str">
        <x:v>Protect document dates
Track controlled references, expiry dates, and owners.</x:v>
      </x:c>
      <x:c r="R22" s="169" t="str">
        <x:v>Protect document dates
Track controlled references, expiry dates, and owners.</x:v>
      </x:c>
      <x:c r="S22" s="169" t="str">
        <x:v>Protect document dates
Track controlled references, expiry dates, and owners.</x:v>
      </x:c>
      <x:c r="T22" s="170" t="str">
        <x:v>Protect document dates
Track controlled references, expiry dates, and owners.</x:v>
      </x:c>
    </x:row>
    <x:row r="23">
      <x:c r="A23" s="116" t="str">
        <x:v>Maintain one employee record
Keep dates, manager, status, and next review current.</x:v>
      </x:c>
      <x:c r="B23" s="117" t="str">
        <x:v>Maintain one employee record
Keep dates, manager, status, and next review current.</x:v>
      </x:c>
      <x:c r="C23" s="117" t="str">
        <x:v>Maintain one employee record
Keep dates, manager, status, and next review current.</x:v>
      </x:c>
      <x:c r="D23" s="117" t="str">
        <x:v>Maintain one employee record
Keep dates, manager, status, and next review current.</x:v>
      </x:c>
      <x:c r="E23" s="118" t="str">
        <x:v>Maintain one employee record
Keep dates, manager, status, and next review current.</x:v>
      </x:c>
      <x:c r="F23" s="134" t="str">
        <x:v>Run useful check-ins
Record evidence and assign every follow-up action.</x:v>
      </x:c>
      <x:c r="G23" s="135" t="str">
        <x:v>Run useful check-ins
Record evidence and assign every follow-up action.</x:v>
      </x:c>
      <x:c r="H23" s="135" t="str">
        <x:v>Run useful check-ins
Record evidence and assign every follow-up action.</x:v>
      </x:c>
      <x:c r="I23" s="135" t="str">
        <x:v>Run useful check-ins
Record evidence and assign every follow-up action.</x:v>
      </x:c>
      <x:c r="J23" s="136" t="str">
        <x:v>Run useful check-ins
Record evidence and assign every follow-up action.</x:v>
      </x:c>
      <x:c r="K23" s="152" t="str">
        <x:v>Connect goals and development
Use measurable goals and practical development plans.</x:v>
      </x:c>
      <x:c r="L23" s="153" t="str">
        <x:v>Connect goals and development
Use measurable goals and practical development plans.</x:v>
      </x:c>
      <x:c r="M23" s="153" t="str">
        <x:v>Connect goals and development
Use measurable goals and practical development plans.</x:v>
      </x:c>
      <x:c r="N23" s="153" t="str">
        <x:v>Connect goals and development
Use measurable goals and practical development plans.</x:v>
      </x:c>
      <x:c r="O23" s="154" t="str">
        <x:v>Connect goals and development
Use measurable goals and practical development plans.</x:v>
      </x:c>
      <x:c r="P23" s="171" t="str">
        <x:v>Protect document dates
Track controlled references, expiry dates, and owners.</x:v>
      </x:c>
      <x:c r="Q23" s="172" t="str">
        <x:v>Protect document dates
Track controlled references, expiry dates, and owners.</x:v>
      </x:c>
      <x:c r="R23" s="172" t="str">
        <x:v>Protect document dates
Track controlled references, expiry dates, and owners.</x:v>
      </x:c>
      <x:c r="S23" s="172" t="str">
        <x:v>Protect document dates
Track controlled references, expiry dates, and owners.</x:v>
      </x:c>
      <x:c r="T23" s="173" t="str">
        <x:v>Protect document dates
Track controlled references, expiry dates, and owners.</x:v>
      </x:c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174" t="str">
        <x:v>1. Confirm company settings, approved lists, and review date in SETUP.</x:v>
      </x:c>
      <x:c r="B27" s="174" t="str">
        <x:v>1. Confirm company settings, approved lists, and review date in SETUP.</x:v>
      </x:c>
      <x:c r="C27" s="174" t="str">
        <x:v>1. Confirm company settings, approved lists, and review date in SETUP.</x:v>
      </x:c>
      <x:c r="D27" s="174" t="str">
        <x:v>1. Confirm company settings, approved lists, and review date in SETUP.</x:v>
      </x:c>
      <x:c r="E27" s="174" t="str">
        <x:v>1. Confirm company settings, approved lists, and review date in SETUP.</x:v>
      </x:c>
      <x:c r="F27" s="174" t="str">
        <x:v>1. Confirm company settings, approved lists, and review date in SETUP.</x:v>
      </x:c>
      <x:c r="G27" s="174" t="str">
        <x:v>1. Confirm company settings, approved lists, and review date in SETUP.</x:v>
      </x:c>
      <x:c r="H27" s="174" t="str">
        <x:v>1. Confirm company settings, approved lists, and review date in SETUP.</x:v>
      </x:c>
      <x:c r="I27" s="174" t="str">
        <x:v>1. Confirm company settings, approved lists, and review date in SETUP.</x:v>
      </x:c>
      <x:c r="J27" s="174" t="str">
        <x:v>1. Confirm company settings, approved lists, and review date in SETUP.</x:v>
      </x:c>
      <x:c r="K27" s="174" t="str">
        <x:v>1. Confirm company settings, approved lists, and review date in SETUP.</x:v>
      </x:c>
      <x:c r="L27" s="174" t="str">
        <x:v>1. Confirm company settings, approved lists, and review date in SETUP.</x:v>
      </x:c>
      <x:c r="M27" s="174" t="str">
        <x:v>1. Confirm company settings, approved lists, and review date in SETUP.</x:v>
      </x:c>
      <x:c r="N27" s="174" t="str">
        <x:v>1. Confirm company settings, approved lists, and review date in SETUP.</x:v>
      </x:c>
      <x:c r="O27" s="174" t="str">
        <x:v>1. Confirm company settings, approved lists, and review date in SETUP.</x:v>
      </x:c>
      <x:c r="P27" s="174" t="str">
        <x:v>1. Confirm company settings, approved lists, and review date in SETUP.</x:v>
      </x:c>
      <x:c r="Q27" s="174" t="str">
        <x:v>1. Confirm company settings, approved lists, and review date in SETUP.</x:v>
      </x:c>
      <x:c r="R27" s="174" t="str">
        <x:v>1. Confirm company settings, approved lists, and review date in SETUP.</x:v>
      </x:c>
      <x:c r="S27" s="174" t="str">
        <x:v>1. Confirm company settings, approved lists, and review date in SETUP.</x:v>
      </x:c>
      <x:c r="T27" s="174" t="str">
        <x:v>1. Confirm company settings, approved lists, and review date in SETUP.</x:v>
      </x:c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175" t="str">
        <x:v>2. Maintain EMPLOYEES first so all linked records remain reliable.</x:v>
      </x:c>
      <x:c r="B29" s="175" t="str">
        <x:v>2. Maintain EMPLOYEES first so all linked records remain reliable.</x:v>
      </x:c>
      <x:c r="C29" s="175" t="str">
        <x:v>2. Maintain EMPLOYEES first so all linked records remain reliable.</x:v>
      </x:c>
      <x:c r="D29" s="175" t="str">
        <x:v>2. Maintain EMPLOYEES first so all linked records remain reliable.</x:v>
      </x:c>
      <x:c r="E29" s="175" t="str">
        <x:v>2. Maintain EMPLOYEES first so all linked records remain reliable.</x:v>
      </x:c>
      <x:c r="F29" s="175" t="str">
        <x:v>2. Maintain EMPLOYEES first so all linked records remain reliable.</x:v>
      </x:c>
      <x:c r="G29" s="175" t="str">
        <x:v>2. Maintain EMPLOYEES first so all linked records remain reliable.</x:v>
      </x:c>
      <x:c r="H29" s="175" t="str">
        <x:v>2. Maintain EMPLOYEES first so all linked records remain reliable.</x:v>
      </x:c>
      <x:c r="I29" s="175" t="str">
        <x:v>2. Maintain EMPLOYEES first so all linked records remain reliable.</x:v>
      </x:c>
      <x:c r="J29" s="175" t="str">
        <x:v>2. Maintain EMPLOYEES first so all linked records remain reliable.</x:v>
      </x:c>
      <x:c r="K29" s="175" t="str">
        <x:v>2. Maintain EMPLOYEES first so all linked records remain reliable.</x:v>
      </x:c>
      <x:c r="L29" s="175" t="str">
        <x:v>2. Maintain EMPLOYEES first so all linked records remain reliable.</x:v>
      </x:c>
      <x:c r="M29" s="175" t="str">
        <x:v>2. Maintain EMPLOYEES first so all linked records remain reliable.</x:v>
      </x:c>
      <x:c r="N29" s="175" t="str">
        <x:v>2. Maintain EMPLOYEES first so all linked records remain reliable.</x:v>
      </x:c>
      <x:c r="O29" s="175" t="str">
        <x:v>2. Maintain EMPLOYEES first so all linked records remain reliable.</x:v>
      </x:c>
      <x:c r="P29" s="175" t="str">
        <x:v>2. Maintain EMPLOYEES first so all linked records remain reliable.</x:v>
      </x:c>
      <x:c r="Q29" s="175" t="str">
        <x:v>2. Maintain EMPLOYEES first so all linked records remain reliable.</x:v>
      </x:c>
      <x:c r="R29" s="175" t="str">
        <x:v>2. Maintain EMPLOYEES first so all linked records remain reliable.</x:v>
      </x:c>
      <x:c r="S29" s="175" t="str">
        <x:v>2. Maintain EMPLOYEES first so all linked records remain reliable.</x:v>
      </x:c>
      <x:c r="T29" s="175" t="str">
        <x:v>2. Maintain EMPLOYEES first so all linked records remain reliable.</x:v>
      </x:c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174" t="str">
        <x:v>3. Record CHECK-INS and assign every follow-up action and due date.</x:v>
      </x:c>
      <x:c r="B31" s="174" t="str">
        <x:v>3. Record CHECK-INS and assign every follow-up action and due date.</x:v>
      </x:c>
      <x:c r="C31" s="174" t="str">
        <x:v>3. Record CHECK-INS and assign every follow-up action and due date.</x:v>
      </x:c>
      <x:c r="D31" s="174" t="str">
        <x:v>3. Record CHECK-INS and assign every follow-up action and due date.</x:v>
      </x:c>
      <x:c r="E31" s="174" t="str">
        <x:v>3. Record CHECK-INS and assign every follow-up action and due date.</x:v>
      </x:c>
      <x:c r="F31" s="174" t="str">
        <x:v>3. Record CHECK-INS and assign every follow-up action and due date.</x:v>
      </x:c>
      <x:c r="G31" s="174" t="str">
        <x:v>3. Record CHECK-INS and assign every follow-up action and due date.</x:v>
      </x:c>
      <x:c r="H31" s="174" t="str">
        <x:v>3. Record CHECK-INS and assign every follow-up action and due date.</x:v>
      </x:c>
      <x:c r="I31" s="174" t="str">
        <x:v>3. Record CHECK-INS and assign every follow-up action and due date.</x:v>
      </x:c>
      <x:c r="J31" s="174" t="str">
        <x:v>3. Record CHECK-INS and assign every follow-up action and due date.</x:v>
      </x:c>
      <x:c r="K31" s="174" t="str">
        <x:v>3. Record CHECK-INS and assign every follow-up action and due date.</x:v>
      </x:c>
      <x:c r="L31" s="174" t="str">
        <x:v>3. Record CHECK-INS and assign every follow-up action and due date.</x:v>
      </x:c>
      <x:c r="M31" s="174" t="str">
        <x:v>3. Record CHECK-INS and assign every follow-up action and due date.</x:v>
      </x:c>
      <x:c r="N31" s="174" t="str">
        <x:v>3. Record CHECK-INS and assign every follow-up action and due date.</x:v>
      </x:c>
      <x:c r="O31" s="174" t="str">
        <x:v>3. Record CHECK-INS and assign every follow-up action and due date.</x:v>
      </x:c>
      <x:c r="P31" s="174" t="str">
        <x:v>3. Record CHECK-INS and assign every follow-up action and due date.</x:v>
      </x:c>
      <x:c r="Q31" s="174" t="str">
        <x:v>3. Record CHECK-INS and assign every follow-up action and due date.</x:v>
      </x:c>
      <x:c r="R31" s="174" t="str">
        <x:v>3. Record CHECK-INS and assign every follow-up action and due date.</x:v>
      </x:c>
      <x:c r="S31" s="174" t="str">
        <x:v>3. Record CHECK-INS and assign every follow-up action and due date.</x:v>
      </x:c>
      <x:c r="T31" s="174" t="str">
        <x:v>3. Record CHECK-INS and assign every follow-up action and due date.</x:v>
      </x:c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175" t="str">
        <x:v>4. Review GOALS, DEVELOPMENT, DOCUMENTS, DASHBOARD, and AUDIT monthly.</x:v>
      </x:c>
      <x:c r="B33" s="175" t="str">
        <x:v>4. Review GOALS, DEVELOPMENT, DOCUMENTS, DASHBOARD, and AUDIT monthly.</x:v>
      </x:c>
      <x:c r="C33" s="175" t="str">
        <x:v>4. Review GOALS, DEVELOPMENT, DOCUMENTS, DASHBOARD, and AUDIT monthly.</x:v>
      </x:c>
      <x:c r="D33" s="175" t="str">
        <x:v>4. Review GOALS, DEVELOPMENT, DOCUMENTS, DASHBOARD, and AUDIT monthly.</x:v>
      </x:c>
      <x:c r="E33" s="175" t="str">
        <x:v>4. Review GOALS, DEVELOPMENT, DOCUMENTS, DASHBOARD, and AUDIT monthly.</x:v>
      </x:c>
      <x:c r="F33" s="175" t="str">
        <x:v>4. Review GOALS, DEVELOPMENT, DOCUMENTS, DASHBOARD, and AUDIT monthly.</x:v>
      </x:c>
      <x:c r="G33" s="175" t="str">
        <x:v>4. Review GOALS, DEVELOPMENT, DOCUMENTS, DASHBOARD, and AUDIT monthly.</x:v>
      </x:c>
      <x:c r="H33" s="175" t="str">
        <x:v>4. Review GOALS, DEVELOPMENT, DOCUMENTS, DASHBOARD, and AUDIT monthly.</x:v>
      </x:c>
      <x:c r="I33" s="175" t="str">
        <x:v>4. Review GOALS, DEVELOPMENT, DOCUMENTS, DASHBOARD, and AUDIT monthly.</x:v>
      </x:c>
      <x:c r="J33" s="175" t="str">
        <x:v>4. Review GOALS, DEVELOPMENT, DOCUMENTS, DASHBOARD, and AUDIT monthly.</x:v>
      </x:c>
      <x:c r="K33" s="175" t="str">
        <x:v>4. Review GOALS, DEVELOPMENT, DOCUMENTS, DASHBOARD, and AUDIT monthly.</x:v>
      </x:c>
      <x:c r="L33" s="175" t="str">
        <x:v>4. Review GOALS, DEVELOPMENT, DOCUMENTS, DASHBOARD, and AUDIT monthly.</x:v>
      </x:c>
      <x:c r="M33" s="175" t="str">
        <x:v>4. Review GOALS, DEVELOPMENT, DOCUMENTS, DASHBOARD, and AUDIT monthly.</x:v>
      </x:c>
      <x:c r="N33" s="175" t="str">
        <x:v>4. Review GOALS, DEVELOPMENT, DOCUMENTS, DASHBOARD, and AUDIT monthly.</x:v>
      </x:c>
      <x:c r="O33" s="175" t="str">
        <x:v>4. Review GOALS, DEVELOPMENT, DOCUMENTS, DASHBOARD, and AUDIT monthly.</x:v>
      </x:c>
      <x:c r="P33" s="175" t="str">
        <x:v>4. Review GOALS, DEVELOPMENT, DOCUMENTS, DASHBOARD, and AUDIT monthly.</x:v>
      </x:c>
      <x:c r="Q33" s="175" t="str">
        <x:v>4. Review GOALS, DEVELOPMENT, DOCUMENTS, DASHBOARD, and AUDIT monthly.</x:v>
      </x:c>
      <x:c r="R33" s="175" t="str">
        <x:v>4. Review GOALS, DEVELOPMENT, DOCUMENTS, DASHBOARD, and AUDIT monthly.</x:v>
      </x:c>
      <x:c r="S33" s="175" t="str">
        <x:v>4. Review GOALS, DEVELOPMENT, DOCUMENTS, DASHBOARD, and AUDIT monthly.</x:v>
      </x:c>
      <x:c r="T33" s="175" t="str">
        <x:v>4. Review GOALS, DEVELOPMENT, DOCUMENTS, DASHBOARD, and AUDIT monthly.</x:v>
      </x:c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T9"/>
    <x:mergeCell ref="A11:D11"/>
    <x:mergeCell ref="A12:D14"/>
    <x:mergeCell ref="F11:J11"/>
    <x:mergeCell ref="F12:J14"/>
    <x:mergeCell ref="L11:O11"/>
    <x:mergeCell ref="L12:O14"/>
    <x:mergeCell ref="Q11:T11"/>
    <x:mergeCell ref="Q12:T14"/>
    <x:mergeCell ref="A17:T17"/>
    <x:mergeCell ref="A19:E23"/>
    <x:mergeCell ref="F19:J23"/>
    <x:mergeCell ref="K19:O23"/>
    <x:mergeCell ref="P19:T23"/>
    <x:mergeCell ref="A27:T27"/>
    <x:mergeCell ref="A29:T29"/>
    <x:mergeCell ref="A31:T31"/>
    <x:mergeCell ref="A33:T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0" hidden="0" customWidth="1"/>
    <x:col min="3" max="3" width="19" hidden="0" customWidth="1"/>
    <x:col min="4" max="4" width="15" hidden="0" customWidth="1"/>
    <x:col min="5" max="5" width="17" hidden="0" customWidth="1"/>
    <x:col min="6" max="6" width="3" hidden="0" customWidth="1"/>
    <x:col min="7" max="7" width="22" hidden="0" customWidth="1"/>
    <x:col min="8" max="8" width="12" hidden="0" customWidth="1"/>
    <x:col min="9" max="9" width="3" hidden="0" customWidth="1"/>
    <x:col min="10" max="10" width="3" hidden="0" customWidth="1"/>
    <x:col min="11" max="11" width="20" hidden="0" customWidth="1"/>
    <x:col min="12" max="12" width="12" hidden="0" customWidth="1"/>
    <x:col min="13" max="13" width="3" hidden="0" customWidth="1"/>
    <x:col min="14" max="14" width="3" hidden="0" customWidth="1"/>
    <x:col min="15" max="15" width="18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Home</x:v>
      </x:c>
      <x:c r="B2" s="7" t="str">
        <x:v>Home</x:v>
      </x:c>
      <x:c r="C2" s="8" t="str">
        <x:v>Dashboard</x:v>
      </x:c>
      <x:c r="D2" s="8" t="str">
        <x:v>Dashboard</x:v>
      </x:c>
      <x:c r="E2" s="7" t="str">
        <x:v>Employees</x:v>
      </x:c>
      <x:c r="F2" s="7" t="str">
        <x:v>Employees</x:v>
      </x:c>
      <x:c r="G2" s="7" t="str">
        <x:v>Check-ins</x:v>
      </x:c>
      <x:c r="H2" s="7" t="str">
        <x:v>Check-ins</x:v>
      </x:c>
      <x:c r="I2" s="7" t="str">
        <x:v>Goals</x:v>
      </x:c>
      <x:c r="J2" s="7" t="str">
        <x:v>Goals</x:v>
      </x:c>
      <x:c r="K2" s="7" t="str">
        <x:v>Development</x:v>
      </x:c>
      <x:c r="L2" s="7" t="str">
        <x:v>Development</x:v>
      </x:c>
      <x:c r="M2" s="7" t="str">
        <x:v>Documents</x:v>
      </x:c>
      <x:c r="N2" s="7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7" t="str">
        <x:v>Audit</x:v>
      </x:c>
      <x:c r="S2" s="7" t="str">
        <x:v>Audit</x:v>
      </x:c>
      <x:c r="T2" s="7" t="str">
        <x:v>Audit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MANAGEMENT VIEW</x:v>
      </x:c>
      <x:c r="B4" s="10" t="str">
        <x:v>MANAGEMENT VIEW</x:v>
      </x:c>
      <x:c r="C4" s="10" t="str">
        <x:v>MANAGEMENT VIEW</x:v>
      </x:c>
      <x:c r="D4" s="10" t="str">
        <x:v>MANAGEMENT VIEW</x:v>
      </x:c>
      <x:c r="E4" s="10" t="str">
        <x:v>MANAGEMENT VIEW</x:v>
      </x:c>
      <x:c r="F4" s="10" t="str">
        <x:v>MANAGEMENT VIEW</x:v>
      </x:c>
      <x:c r="G4" s="10" t="str">
        <x:v>MANAGEMENT VIEW</x:v>
      </x:c>
      <x:c r="H4" s="10" t="str">
        <x:v>MANAGEMENT VIEW</x:v>
      </x:c>
      <x:c r="I4" s="10" t="str">
        <x:v>MANAGEMENT VIEW</x:v>
      </x:c>
      <x:c r="J4" s="10" t="str">
        <x:v>MANAGEMENT VIEW</x:v>
      </x:c>
      <x:c r="K4" s="10" t="str">
        <x:v>MANAGEMENT VIEW</x:v>
      </x:c>
      <x:c r="L4" s="10" t="str">
        <x:v>MANAGEMENT VIEW</x:v>
      </x:c>
      <x:c r="M4" s="10" t="str">
        <x:v>MANAGEMENT VIEW</x:v>
      </x:c>
      <x:c r="N4" s="10" t="str">
        <x:v>MANAGEMENT VIEW</x:v>
      </x:c>
      <x:c r="O4" s="10" t="str">
        <x:v>MANAGEMENT VIEW</x:v>
      </x:c>
      <x:c r="P4" s="10" t="str">
        <x:v>MANAGEMENT VIEW</x:v>
      </x:c>
      <x:c r="Q4" s="10" t="str">
        <x:v>MANAGEMENT VIEW</x:v>
      </x:c>
      <x:c r="R4" s="10" t="str">
        <x:v>MANAGEMENT VIEW</x:v>
      </x:c>
      <x:c r="S4" s="10" t="str">
        <x:v>MANAGEMENT VIEW</x:v>
      </x:c>
      <x:c r="T4" s="10" t="str">
        <x:v>MANAGEMENT VIEW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Employee Management Dashboard</x:v>
      </x:c>
      <x:c r="B6" s="12" t="str">
        <x:v>Employee Management Dashboard</x:v>
      </x:c>
      <x:c r="C6" s="12" t="str">
        <x:v>Employee Management Dashboard</x:v>
      </x:c>
      <x:c r="D6" s="12" t="str">
        <x:v>Employee Management Dashboard</x:v>
      </x:c>
      <x:c r="E6" s="12" t="str">
        <x:v>Employee Management Dashboard</x:v>
      </x:c>
      <x:c r="F6" s="12" t="str">
        <x:v>Employee Management Dashboard</x:v>
      </x:c>
      <x:c r="G6" s="12" t="str">
        <x:v>Employee Management Dashboard</x:v>
      </x:c>
      <x:c r="H6" s="12" t="str">
        <x:v>Employee Management Dashboard</x:v>
      </x:c>
      <x:c r="I6" s="12" t="str">
        <x:v>Employee Management Dashboard</x:v>
      </x:c>
      <x:c r="J6" s="12" t="str">
        <x:v>Employee Management Dashboard</x:v>
      </x:c>
      <x:c r="K6" s="12" t="str">
        <x:v>Employee Management Dashboard</x:v>
      </x:c>
      <x:c r="L6" s="12" t="str">
        <x:v>Employee Management Dashboard</x:v>
      </x:c>
      <x:c r="M6" s="12" t="str">
        <x:v>Employee Management Dashboard</x:v>
      </x:c>
      <x:c r="N6" s="12" t="str">
        <x:v>Employee Management Dashboard</x:v>
      </x:c>
      <x:c r="O6" s="12" t="str">
        <x:v>Employee Management Dashboard</x:v>
      </x:c>
      <x:c r="P6" s="12" t="str">
        <x:v>Employee Management Dashboard</x:v>
      </x:c>
      <x:c r="Q6" s="12" t="str">
        <x:v>Employee Management Dashboard</x:v>
      </x:c>
      <x:c r="R6" s="12" t="str">
        <x:v>Employee Management Dashboard</x:v>
      </x:c>
      <x:c r="S6" s="12" t="str">
        <x:v>Employee Management Dashboard</x:v>
      </x:c>
      <x:c r="T6" s="12" t="str">
        <x:v>Employee Management Dashboard</x:v>
      </x:c>
    </x:row>
    <x:row r="7" ht="22" customHeight="1">
      <x:c r="A7" s="13" t="str">
        <x:v>Review headcount, upcoming reviews, goal progress, overdue actions, and document risk.</x:v>
      </x:c>
      <x:c r="B7" s="13" t="str">
        <x:v>Review headcount, upcoming reviews, goal progress, overdue actions, and document risk.</x:v>
      </x:c>
      <x:c r="C7" s="13" t="str">
        <x:v>Review headcount, upcoming reviews, goal progress, overdue actions, and document risk.</x:v>
      </x:c>
      <x:c r="D7" s="13" t="str">
        <x:v>Review headcount, upcoming reviews, goal progress, overdue actions, and document risk.</x:v>
      </x:c>
      <x:c r="E7" s="13" t="str">
        <x:v>Review headcount, upcoming reviews, goal progress, overdue actions, and document risk.</x:v>
      </x:c>
      <x:c r="F7" s="13" t="str">
        <x:v>Review headcount, upcoming reviews, goal progress, overdue actions, and document risk.</x:v>
      </x:c>
      <x:c r="G7" s="13" t="str">
        <x:v>Review headcount, upcoming reviews, goal progress, overdue actions, and document risk.</x:v>
      </x:c>
      <x:c r="H7" s="13" t="str">
        <x:v>Review headcount, upcoming reviews, goal progress, overdue actions, and document risk.</x:v>
      </x:c>
      <x:c r="I7" s="13" t="str">
        <x:v>Review headcount, upcoming reviews, goal progress, overdue actions, and document risk.</x:v>
      </x:c>
      <x:c r="J7" s="13" t="str">
        <x:v>Review headcount, upcoming reviews, goal progress, overdue actions, and document risk.</x:v>
      </x:c>
      <x:c r="K7" s="13" t="str">
        <x:v>Review headcount, upcoming reviews, goal progress, overdue actions, and document risk.</x:v>
      </x:c>
      <x:c r="L7" s="13" t="str">
        <x:v>Review headcount, upcoming reviews, goal progress, overdue actions, and document risk.</x:v>
      </x:c>
      <x:c r="M7" s="13" t="str">
        <x:v>Review headcount, upcoming reviews, goal progress, overdue actions, and document risk.</x:v>
      </x:c>
      <x:c r="N7" s="13" t="str">
        <x:v>Review headcount, upcoming reviews, goal progress, overdue actions, and document risk.</x:v>
      </x:c>
      <x:c r="O7" s="13" t="str">
        <x:v>Review headcount, upcoming reviews, goal progress, overdue actions, and document risk.</x:v>
      </x:c>
      <x:c r="P7" s="13" t="str">
        <x:v>Review headcount, upcoming reviews, goal progress, overdue actions, and document risk.</x:v>
      </x:c>
      <x:c r="Q7" s="13" t="str">
        <x:v>Review headcount, upcoming reviews, goal progress, overdue actions, and document risk.</x:v>
      </x:c>
      <x:c r="R7" s="13" t="str">
        <x:v>Review headcount, upcoming reviews, goal progress, overdue actions, and document risk.</x:v>
      </x:c>
      <x:c r="S7" s="13" t="str">
        <x:v>Review headcount, upcoming reviews, goal progress, overdue actions, and document risk.</x:v>
      </x:c>
      <x:c r="T7" s="13" t="str">
        <x:v>Review headcount, upcoming reviews, goal progress, overdue actions, and document risk.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75" t="str">
        <x:v>Active employees</x:v>
      </x:c>
      <x:c r="B10" s="75" t="str">
        <x:v>Active employees</x:v>
      </x:c>
      <x:c r="C10" s="75" t="str">
        <x:v>Active employees</x:v>
      </x:c>
      <x:c r="D10" s="4"/>
      <x:c r="E10" s="80" t="str">
        <x:v>On probation</x:v>
      </x:c>
      <x:c r="F10" s="80" t="str">
        <x:v>On probation</x:v>
      </x:c>
      <x:c r="G10" s="80" t="str">
        <x:v>On probation</x:v>
      </x:c>
      <x:c r="H10" s="4"/>
      <x:c r="I10" s="82" t="str">
        <x:v>Reviews overdue</x:v>
      </x:c>
      <x:c r="J10" s="82" t="str">
        <x:v>Reviews overdue</x:v>
      </x:c>
      <x:c r="K10" s="82" t="str">
        <x:v>Reviews overdue</x:v>
      </x:c>
      <x:c r="L10" s="4"/>
      <x:c r="M10" s="84" t="str">
        <x:v>Open goals</x:v>
      </x:c>
      <x:c r="N10" s="84" t="str">
        <x:v>Open goals</x:v>
      </x:c>
      <x:c r="O10" s="84" t="str">
        <x:v>Open goals</x:v>
      </x:c>
      <x:c r="P10" s="4"/>
      <x:c r="Q10" s="82" t="str">
        <x:v>Overdue actions</x:v>
      </x:c>
      <x:c r="R10" s="82" t="str">
        <x:v>Overdue actions</x:v>
      </x:c>
      <x:c r="S10" s="86" t="str">
        <x:v>Document risks</x:v>
      </x:c>
      <x:c r="T10" s="86" t="str">
        <x:v>Document risks</x:v>
      </x:c>
    </x:row>
    <x:row r="11">
      <x:c r="A11" s="78" t="n">
        <x:f>COUNTIF('EMPLOYEES'!$H$11:$H$60,"Active")+COUNTIF('EMPLOYEES'!$H$11:$H$60,"Probation")+COUNTIF('EMPLOYEES'!$H$11:$H$60,"Leave")</x:f>
        <x:v>9</x:v>
      </x:c>
      <x:c r="B11" s="78"/>
      <x:c r="C11" s="78"/>
      <x:c r="D11" s="4"/>
      <x:c r="E11" s="78" t="n">
        <x:f>COUNTIF('EMPLOYEES'!$H$11:$H$60,"Probation")</x:f>
        <x:v>1</x:v>
      </x:c>
      <x:c r="F11" s="78"/>
      <x:c r="G11" s="78"/>
      <x:c r="H11" s="4"/>
      <x:c r="I11" s="78" t="n">
        <x:f>COUNTIF('EMPLOYEES'!$L$11:$L$60,"Overdue")+COUNTIF('EMPLOYEES'!$L$11:$L$60,"Missing")</x:f>
        <x:v>1</x:v>
      </x:c>
      <x:c r="J11" s="78"/>
      <x:c r="K11" s="78"/>
      <x:c r="L11" s="4"/>
      <x:c r="M11" s="78" t="n">
        <x:f>COUNTIF('GOALS'!$L$11:$L$80,"Overdue")+COUNTIF('GOALS'!$L$11:$L$80,"At risk")+COUNTIF('GOALS'!$L$11:$L$80,"On track")</x:f>
        <x:v>9</x:v>
      </x:c>
      <x:c r="N11" s="78"/>
      <x:c r="O11" s="78"/>
      <x:c r="P11" s="4"/>
      <x:c r="Q11" s="78" t="n">
        <x:f>COUNTIF('CHECK-INS'!$N$11:$N$90,"Overdue")</x:f>
        <x:v>1</x:v>
      </x:c>
      <x:c r="R11" s="78"/>
      <x:c r="S11" s="78" t="n">
        <x:f>COUNTIF('DOCUMENTS'!$I$11:$I$80,"Expired")+COUNTIF('DOCUMENTS'!$I$11:$I$80,"Expiring")+COUNTIF('DOCUMENTS'!$I$11:$I$80,"Missing")</x:f>
        <x:v>4</x:v>
      </x:c>
      <x:c r="T11" s="78"/>
    </x:row>
    <x:row r="12">
      <x:c r="A12" s="78"/>
      <x:c r="B12" s="78"/>
      <x:c r="C12" s="78"/>
      <x:c r="D12" s="4"/>
      <x:c r="E12" s="78"/>
      <x:c r="F12" s="78"/>
      <x:c r="G12" s="78"/>
      <x:c r="H12" s="4"/>
      <x:c r="I12" s="78"/>
      <x:c r="J12" s="78"/>
      <x:c r="K12" s="78"/>
      <x:c r="L12" s="4"/>
      <x:c r="M12" s="78"/>
      <x:c r="N12" s="78"/>
      <x:c r="O12" s="78"/>
      <x:c r="P12" s="4"/>
      <x:c r="Q12" s="78"/>
      <x:c r="R12" s="78"/>
      <x:c r="S12" s="78"/>
      <x:c r="T12" s="78"/>
    </x:row>
    <x:row r="13">
      <x:c r="A13" s="78"/>
      <x:c r="B13" s="78"/>
      <x:c r="C13" s="78"/>
      <x:c r="D13" s="4"/>
      <x:c r="E13" s="78"/>
      <x:c r="F13" s="78"/>
      <x:c r="G13" s="78"/>
      <x:c r="H13" s="4"/>
      <x:c r="I13" s="78"/>
      <x:c r="J13" s="78"/>
      <x:c r="K13" s="78"/>
      <x:c r="L13" s="4"/>
      <x:c r="M13" s="78"/>
      <x:c r="N13" s="78"/>
      <x:c r="O13" s="78"/>
      <x:c r="P13" s="4"/>
      <x:c r="Q13" s="78"/>
      <x:c r="R13" s="78"/>
      <x:c r="S13" s="78"/>
      <x:c r="T13" s="78"/>
    </x:row>
    <x:row r="14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16" t="str">
        <x:v>REVIEW QUEUE</x:v>
      </x:c>
      <x:c r="B16" s="17" t="str">
        <x:v>REVIEW QUEUE</x:v>
      </x:c>
      <x:c r="C16" s="17" t="str">
        <x:v>REVIEW QUEUE</x:v>
      </x:c>
      <x:c r="D16" s="17" t="str">
        <x:v>REVIEW QUEUE</x:v>
      </x:c>
      <x:c r="E16" s="18" t="str">
        <x:v>REVIEW QUEUE</x:v>
      </x:c>
      <x:c r="F16" s="4"/>
      <x:c r="G16" s="16" t="str">
        <x:v>HEADCOUNT BY DEPARTMENT</x:v>
      </x:c>
      <x:c r="H16" s="17" t="str">
        <x:v>HEADCOUNT BY DEPARTMENT</x:v>
      </x:c>
      <x:c r="I16" s="18" t="str">
        <x:v>HEADCOUNT BY DEPARTMENT</x:v>
      </x:c>
      <x:c r="J16" s="4"/>
      <x:c r="K16" s="16" t="str">
        <x:v>GOAL HEALTH</x:v>
      </x:c>
      <x:c r="L16" s="17" t="str">
        <x:v>GOAL HEALTH</x:v>
      </x:c>
      <x:c r="M16" s="18" t="str">
        <x:v>GOAL HEALTH</x:v>
      </x:c>
      <x:c r="N16" s="4"/>
      <x:c r="O16" s="16" t="str">
        <x:v>MANAGEMENT ALERTS</x:v>
      </x:c>
      <x:c r="P16" s="17" t="str">
        <x:v>MANAGEMENT ALERTS</x:v>
      </x:c>
      <x:c r="Q16" s="17" t="str">
        <x:v>MANAGEMENT ALERTS</x:v>
      </x:c>
      <x:c r="R16" s="17" t="str">
        <x:v>MANAGEMENT ALERTS</x:v>
      </x:c>
      <x:c r="S16" s="17" t="str">
        <x:v>MANAGEMENT ALERTS</x:v>
      </x:c>
      <x:c r="T16" s="18" t="str">
        <x:v>MANAGEMENT ALERTS</x:v>
      </x:c>
    </x:row>
    <x:row r="17">
      <x:c r="A17" s="33" t="str">
        <x:v>Employee</x:v>
      </x:c>
      <x:c r="B17" s="34" t="str">
        <x:v>Department</x:v>
      </x:c>
      <x:c r="C17" s="34" t="str">
        <x:v>Manager</x:v>
      </x:c>
      <x:c r="D17" s="34" t="str">
        <x:v>Next review</x:v>
      </x:c>
      <x:c r="E17" s="35" t="str">
        <x:v>Reason</x:v>
      </x:c>
      <x:c r="F17" s="4"/>
      <x:c r="G17" s="33" t="str">
        <x:v>Department</x:v>
      </x:c>
      <x:c r="H17" s="35" t="str">
        <x:v>Employees</x:v>
      </x:c>
      <x:c r="I17" s="4"/>
      <x:c r="J17" s="4"/>
      <x:c r="K17" s="33" t="str">
        <x:v>Status</x:v>
      </x:c>
      <x:c r="L17" s="35" t="str">
        <x:v>Goals</x:v>
      </x:c>
      <x:c r="M17" s="4"/>
      <x:c r="N17" s="4"/>
      <x:c r="O17" s="94" t="str">
        <x:v>Overdue follow-up actions</x:v>
      </x:c>
      <x:c r="P17" s="94"/>
      <x:c r="Q17" s="94"/>
      <x:c r="R17" s="94"/>
      <x:c r="S17" s="94"/>
      <x:c r="T17" s="94"/>
    </x:row>
    <x:row r="18">
      <x:c r="A18" s="56" t="str">
        <x:f>IF(SMALL('EMPLOYEES'!$Q$11:$Q$60,1)&gt;=9999,"",IFERROR(INDEX('EMPLOYEES'!$B$11:$B$60,MATCH(SMALL('EMPLOYEES'!$Q$11:$Q$60,1),'EMPLOYEES'!$Q$11:$Q$60,0)),""))</x:f>
        <x:v>Maya Hassan</x:v>
      </x:c>
      <x:c r="B18" s="56" t="str">
        <x:f>IF(SMALL('EMPLOYEES'!$Q$11:$Q$60,1)&gt;=9999,"",IFERROR(INDEX('EMPLOYEES'!$C$11:$C$60,MATCH(SMALL('EMPLOYEES'!$Q$11:$Q$60,1),'EMPLOYEES'!$Q$11:$Q$60,0)),""))</x:f>
        <x:v>Operations</x:v>
      </x:c>
      <x:c r="C18" s="56" t="str">
        <x:f>IF(SMALL('EMPLOYEES'!$Q$11:$Q$60,1)&gt;=9999,"",IFERROR(INDEX('EMPLOYEES'!$E$11:$E$60,MATCH(SMALL('EMPLOYEES'!$Q$11:$Q$60,1),'EMPLOYEES'!$Q$11:$Q$60,0)),""))</x:f>
        <x:v>Aisha Khan</x:v>
      </x:c>
      <x:c r="D18" s="87" t="n">
        <x:f>IF(SMALL('EMPLOYEES'!$Q$11:$Q$60,1)&gt;=9999,"",IFERROR(INDEX('EMPLOYEES'!$K$11:$K$60,MATCH(SMALL('EMPLOYEES'!$Q$11:$Q$60,1),'EMPLOYEES'!$Q$11:$Q$60,0)),""))</x:f>
        <x:v>46315</x:v>
      </x:c>
      <x:c r="E18" s="56" t="str">
        <x:f>IF(SMALL('EMPLOYEES'!$Q$11:$Q$60,1)&gt;=9999,"",IFERROR(INDEX('EMPLOYEES'!$L$11:$L$60,MATCH(SMALL('EMPLOYEES'!$Q$11:$Q$60,1),'EMPLOYEES'!$Q$11:$Q$60,0)),""))</x:f>
        <x:v>Overdue</x:v>
      </x:c>
      <x:c r="F18" s="4"/>
      <x:c r="G18" s="56" t="str">
        <x:v>Operations</x:v>
      </x:c>
      <x:c r="H18" s="56" t="n">
        <x:f>COUNTIFS('EMPLOYEES'!$C$11:$C$60,G18,'EMPLOYEES'!$H$11:$H$60,"&lt;&gt;Exited")</x:f>
        <x:v>2</x:v>
      </x:c>
      <x:c r="I18" s="4"/>
      <x:c r="J18" s="4"/>
      <x:c r="K18" s="56" t="str">
        <x:v>On track</x:v>
      </x:c>
      <x:c r="L18" s="56" t="n">
        <x:f>COUNTIF('GOALS'!$L$11:$L$80,K18)</x:f>
        <x:v>7</x:v>
      </x:c>
      <x:c r="M18" s="4"/>
      <x:c r="N18" s="4"/>
      <x:c r="O18" s="97" t="n">
        <x:f>COUNTIF('CHECK-INS'!$N$11:$N$90,"Overdue")</x:f>
        <x:v>1</x:v>
      </x:c>
      <x:c r="P18" s="97"/>
      <x:c r="Q18" s="97"/>
      <x:c r="R18" s="97"/>
      <x:c r="S18" s="97"/>
      <x:c r="T18" s="97"/>
    </x:row>
    <x:row r="19">
      <x:c r="A19" s="57" t="str">
        <x:f>IF(SMALL('EMPLOYEES'!$Q$11:$Q$60,2)&gt;=9999,"",IFERROR(INDEX('EMPLOYEES'!$B$11:$B$60,MATCH(SMALL('EMPLOYEES'!$Q$11:$Q$60,2),'EMPLOYEES'!$Q$11:$Q$60,0)),""))</x:f>
        <x:v>Daniel Ruiz</x:v>
      </x:c>
      <x:c r="B19" s="57" t="str">
        <x:f>IF(SMALL('EMPLOYEES'!$Q$11:$Q$60,2)&gt;=9999,"",IFERROR(INDEX('EMPLOYEES'!$C$11:$C$60,MATCH(SMALL('EMPLOYEES'!$Q$11:$Q$60,2),'EMPLOYEES'!$Q$11:$Q$60,0)),""))</x:f>
        <x:v>Sales</x:v>
      </x:c>
      <x:c r="C19" s="57" t="str">
        <x:f>IF(SMALL('EMPLOYEES'!$Q$11:$Q$60,2)&gt;=9999,"",IFERROR(INDEX('EMPLOYEES'!$E$11:$E$60,MATCH(SMALL('EMPLOYEES'!$Q$11:$Q$60,2),'EMPLOYEES'!$Q$11:$Q$60,0)),""))</x:f>
        <x:v>Omar Saleh</x:v>
      </x:c>
      <x:c r="D19" s="88" t="n">
        <x:f>IF(SMALL('EMPLOYEES'!$Q$11:$Q$60,2)&gt;=9999,"",IFERROR(INDEX('EMPLOYEES'!$K$11:$K$60,MATCH(SMALL('EMPLOYEES'!$Q$11:$Q$60,2),'EMPLOYEES'!$Q$11:$Q$60,0)),""))</x:f>
        <x:v>46331</x:v>
      </x:c>
      <x:c r="E19" s="57" t="str">
        <x:f>IF(SMALL('EMPLOYEES'!$Q$11:$Q$60,2)&gt;=9999,"",IFERROR(INDEX('EMPLOYEES'!$L$11:$L$60,MATCH(SMALL('EMPLOYEES'!$Q$11:$Q$60,2),'EMPLOYEES'!$Q$11:$Q$60,0)),""))</x:f>
        <x:v>Due soon</x:v>
      </x:c>
      <x:c r="F19" s="4"/>
      <x:c r="G19" s="57" t="str">
        <x:v>Sales</x:v>
      </x:c>
      <x:c r="H19" s="57" t="n">
        <x:f>COUNTIFS('EMPLOYEES'!$C$11:$C$60,G19,'EMPLOYEES'!$H$11:$H$60,"&lt;&gt;Exited")</x:f>
        <x:v>2</x:v>
      </x:c>
      <x:c r="I19" s="4"/>
      <x:c r="J19" s="4"/>
      <x:c r="K19" s="57" t="str">
        <x:v>At risk</x:v>
      </x:c>
      <x:c r="L19" s="57" t="n">
        <x:f>COUNTIF('GOALS'!$L$11:$L$80,K19)</x:f>
        <x:v>1</x:v>
      </x:c>
      <x:c r="M19" s="4"/>
      <x:c r="N19" s="4"/>
      <x:c r="O19" s="95" t="str">
        <x:v>Expired or expiring documents</x:v>
      </x:c>
      <x:c r="P19" s="95"/>
      <x:c r="Q19" s="95"/>
      <x:c r="R19" s="95"/>
      <x:c r="S19" s="95"/>
      <x:c r="T19" s="95"/>
    </x:row>
    <x:row r="20">
      <x:c r="A20" s="57" t="str">
        <x:f>IF(SMALL('EMPLOYEES'!$Q$11:$Q$60,3)&gt;=9999,"",IFERROR(INDEX('EMPLOYEES'!$B$11:$B$60,MATCH(SMALL('EMPLOYEES'!$Q$11:$Q$60,3),'EMPLOYEES'!$Q$11:$Q$60,0)),""))</x:f>
        <x:v>Amir Patel</x:v>
      </x:c>
      <x:c r="B20" s="57" t="str">
        <x:f>IF(SMALL('EMPLOYEES'!$Q$11:$Q$60,3)&gt;=9999,"",IFERROR(INDEX('EMPLOYEES'!$C$11:$C$60,MATCH(SMALL('EMPLOYEES'!$Q$11:$Q$60,3),'EMPLOYEES'!$Q$11:$Q$60,0)),""))</x:f>
        <x:v>Marketing</x:v>
      </x:c>
      <x:c r="C20" s="57" t="str">
        <x:f>IF(SMALL('EMPLOYEES'!$Q$11:$Q$60,3)&gt;=9999,"",IFERROR(INDEX('EMPLOYEES'!$E$11:$E$60,MATCH(SMALL('EMPLOYEES'!$Q$11:$Q$60,3),'EMPLOYEES'!$Q$11:$Q$60,0)),""))</x:f>
        <x:v>Nora Silva</x:v>
      </x:c>
      <x:c r="D20" s="88" t="n">
        <x:f>IF(SMALL('EMPLOYEES'!$Q$11:$Q$60,3)&gt;=9999,"",IFERROR(INDEX('EMPLOYEES'!$K$11:$K$60,MATCH(SMALL('EMPLOYEES'!$Q$11:$Q$60,3),'EMPLOYEES'!$Q$11:$Q$60,0)),""))</x:f>
        <x:v>46326</x:v>
      </x:c>
      <x:c r="E20" s="57" t="str">
        <x:f>IF(SMALL('EMPLOYEES'!$Q$11:$Q$60,3)&gt;=9999,"",IFERROR(INDEX('EMPLOYEES'!$L$11:$L$60,MATCH(SMALL('EMPLOYEES'!$Q$11:$Q$60,3),'EMPLOYEES'!$Q$11:$Q$60,0)),""))</x:f>
        <x:v>Due soon</x:v>
      </x:c>
      <x:c r="F20" s="4"/>
      <x:c r="G20" s="57" t="str">
        <x:v>Finance</x:v>
      </x:c>
      <x:c r="H20" s="57" t="n">
        <x:f>COUNTIFS('EMPLOYEES'!$C$11:$C$60,G20,'EMPLOYEES'!$H$11:$H$60,"&lt;&gt;Exited")</x:f>
        <x:v>2</x:v>
      </x:c>
      <x:c r="I20" s="4"/>
      <x:c r="J20" s="4"/>
      <x:c r="K20" s="57" t="str">
        <x:v>Overdue</x:v>
      </x:c>
      <x:c r="L20" s="57" t="n">
        <x:f>COUNTIF('GOALS'!$L$11:$L$80,K20)</x:f>
        <x:v>1</x:v>
      </x:c>
      <x:c r="M20" s="4"/>
      <x:c r="N20" s="4"/>
      <x:c r="O20" s="98" t="n">
        <x:f>COUNTIF('DOCUMENTS'!$I$11:$I$80,"Expired")+COUNTIF('DOCUMENTS'!$I$11:$I$80,"Expiring")+COUNTIF('DOCUMENTS'!$I$11:$I$80,"Missing")</x:f>
        <x:v>4</x:v>
      </x:c>
      <x:c r="P20" s="98"/>
      <x:c r="Q20" s="98"/>
      <x:c r="R20" s="98"/>
      <x:c r="S20" s="98"/>
      <x:c r="T20" s="98"/>
    </x:row>
    <x:row r="21">
      <x:c r="A21" s="57" t="str">
        <x:f>IF(SMALL('EMPLOYEES'!$Q$11:$Q$60,4)&gt;=9999,"",IFERROR(INDEX('EMPLOYEES'!$B$11:$B$60,MATCH(SMALL('EMPLOYEES'!$Q$11:$Q$60,4),'EMPLOYEES'!$Q$11:$Q$60,0)),""))</x:f>
        <x:v>Lucas Martin</x:v>
      </x:c>
      <x:c r="B21" s="57" t="str">
        <x:f>IF(SMALL('EMPLOYEES'!$Q$11:$Q$60,4)&gt;=9999,"",IFERROR(INDEX('EMPLOYEES'!$C$11:$C$60,MATCH(SMALL('EMPLOYEES'!$Q$11:$Q$60,4),'EMPLOYEES'!$Q$11:$Q$60,0)),""))</x:f>
        <x:v>Operations</x:v>
      </x:c>
      <x:c r="C21" s="57" t="str">
        <x:f>IF(SMALL('EMPLOYEES'!$Q$11:$Q$60,4)&gt;=9999,"",IFERROR(INDEX('EMPLOYEES'!$E$11:$E$60,MATCH(SMALL('EMPLOYEES'!$Q$11:$Q$60,4),'EMPLOYEES'!$Q$11:$Q$60,0)),""))</x:f>
        <x:v>Aisha Khan</x:v>
      </x:c>
      <x:c r="D21" s="88" t="n">
        <x:f>IF(SMALL('EMPLOYEES'!$Q$11:$Q$60,4)&gt;=9999,"",IFERROR(INDEX('EMPLOYEES'!$K$11:$K$60,MATCH(SMALL('EMPLOYEES'!$Q$11:$Q$60,4),'EMPLOYEES'!$Q$11:$Q$60,0)),""))</x:f>
        <x:v>46344</x:v>
      </x:c>
      <x:c r="E21" s="57" t="str">
        <x:f>IF(SMALL('EMPLOYEES'!$Q$11:$Q$60,4)&gt;=9999,"",IFERROR(INDEX('EMPLOYEES'!$L$11:$L$60,MATCH(SMALL('EMPLOYEES'!$Q$11:$Q$60,4),'EMPLOYEES'!$Q$11:$Q$60,0)),""))</x:f>
        <x:v>Due soon</x:v>
      </x:c>
      <x:c r="F21" s="4"/>
      <x:c r="G21" s="57" t="str">
        <x:v>Marketing</x:v>
      </x:c>
      <x:c r="H21" s="57" t="n">
        <x:f>COUNTIFS('EMPLOYEES'!$C$11:$C$60,G21,'EMPLOYEES'!$H$11:$H$60,"&lt;&gt;Exited")</x:f>
        <x:v>2</x:v>
      </x:c>
      <x:c r="I21" s="4"/>
      <x:c r="J21" s="4"/>
      <x:c r="K21" s="57" t="str">
        <x:v>Complete</x:v>
      </x:c>
      <x:c r="L21" s="57" t="n">
        <x:f>COUNTIF('GOALS'!$L$11:$L$80,K21)</x:f>
        <x:v>1</x:v>
      </x:c>
      <x:c r="M21" s="4"/>
      <x:c r="N21" s="4"/>
      <x:c r="O21" s="95" t="str">
        <x:v>Goals at risk or overdue</x:v>
      </x:c>
      <x:c r="P21" s="95"/>
      <x:c r="Q21" s="95"/>
      <x:c r="R21" s="95"/>
      <x:c r="S21" s="95"/>
      <x:c r="T21" s="95"/>
    </x:row>
    <x:row r="22">
      <x:c r="A22" s="57" t="str">
        <x:f>IF(SMALL('EMPLOYEES'!$Q$11:$Q$60,5)&gt;=9999,"",IFERROR(INDEX('EMPLOYEES'!$B$11:$B$60,MATCH(SMALL('EMPLOYEES'!$Q$11:$Q$60,5),'EMPLOYEES'!$Q$11:$Q$60,0)),""))</x:f>
        <x:v>Karim Haddad</x:v>
      </x:c>
      <x:c r="B22" s="57" t="str">
        <x:f>IF(SMALL('EMPLOYEES'!$Q$11:$Q$60,5)&gt;=9999,"",IFERROR(INDEX('EMPLOYEES'!$C$11:$C$60,MATCH(SMALL('EMPLOYEES'!$Q$11:$Q$60,5),'EMPLOYEES'!$Q$11:$Q$60,0)),""))</x:f>
        <x:v>Marketing</x:v>
      </x:c>
      <x:c r="C22" s="57" t="str">
        <x:f>IF(SMALL('EMPLOYEES'!$Q$11:$Q$60,5)&gt;=9999,"",IFERROR(INDEX('EMPLOYEES'!$E$11:$E$60,MATCH(SMALL('EMPLOYEES'!$Q$11:$Q$60,5),'EMPLOYEES'!$Q$11:$Q$60,0)),""))</x:f>
        <x:v>Nora Silva</x:v>
      </x:c>
      <x:c r="D22" s="88" t="n">
        <x:f>IF(SMALL('EMPLOYEES'!$Q$11:$Q$60,5)&gt;=9999,"",IFERROR(INDEX('EMPLOYEES'!$K$11:$K$60,MATCH(SMALL('EMPLOYEES'!$Q$11:$Q$60,5),'EMPLOYEES'!$Q$11:$Q$60,0)),""))</x:f>
        <x:v>46351</x:v>
      </x:c>
      <x:c r="E22" s="57" t="str">
        <x:f>IF(SMALL('EMPLOYEES'!$Q$11:$Q$60,5)&gt;=9999,"",IFERROR(INDEX('EMPLOYEES'!$L$11:$L$60,MATCH(SMALL('EMPLOYEES'!$Q$11:$Q$60,5),'EMPLOYEES'!$Q$11:$Q$60,0)),""))</x:f>
        <x:v>Due soon</x:v>
      </x:c>
      <x:c r="F22" s="4"/>
      <x:c r="G22" s="58" t="str">
        <x:v>Customer Success</x:v>
      </x:c>
      <x:c r="H22" s="58" t="n">
        <x:f>COUNTIFS('EMPLOYEES'!$C$11:$C$60,G22,'EMPLOYEES'!$H$11:$H$60,"&lt;&gt;Exited")</x:f>
        <x:v>1</x:v>
      </x:c>
      <x:c r="I22" s="4"/>
      <x:c r="J22" s="4"/>
      <x:c r="K22" s="58" t="str">
        <x:v>Missing</x:v>
      </x:c>
      <x:c r="L22" s="58" t="n">
        <x:f>COUNTIF('GOALS'!$L$11:$L$80,K22)</x:f>
        <x:v>0</x:v>
      </x:c>
      <x:c r="M22" s="4"/>
      <x:c r="N22" s="4"/>
      <x:c r="O22" s="99" t="n">
        <x:f>COUNTIF('GOALS'!$L$11:$L$80,"At risk")+COUNTIF('GOALS'!$L$11:$L$80,"Overdue")</x:f>
        <x:v>2</x:v>
      </x:c>
      <x:c r="P22" s="99"/>
      <x:c r="Q22" s="99"/>
      <x:c r="R22" s="99"/>
      <x:c r="S22" s="99"/>
      <x:c r="T22" s="99"/>
    </x:row>
    <x:row r="23">
      <x:c r="A23" s="57" t="str">
        <x:f>IF(SMALL('EMPLOYEES'!$Q$11:$Q$60,6)&gt;=9999,"",IFERROR(INDEX('EMPLOYEES'!$B$11:$B$60,MATCH(SMALL('EMPLOYEES'!$Q$11:$Q$60,6),'EMPLOYEES'!$Q$11:$Q$60,0)),""))</x:f>
      </x:c>
      <x:c r="B23" s="57" t="str">
        <x:f>IF(SMALL('EMPLOYEES'!$Q$11:$Q$60,6)&gt;=9999,"",IFERROR(INDEX('EMPLOYEES'!$C$11:$C$60,MATCH(SMALL('EMPLOYEES'!$Q$11:$Q$60,6),'EMPLOYEES'!$Q$11:$Q$60,0)),""))</x:f>
      </x:c>
      <x:c r="C23" s="57" t="str">
        <x:f>IF(SMALL('EMPLOYEES'!$Q$11:$Q$60,6)&gt;=9999,"",IFERROR(INDEX('EMPLOYEES'!$E$11:$E$60,MATCH(SMALL('EMPLOYEES'!$Q$11:$Q$60,6),'EMPLOYEES'!$Q$11:$Q$60,0)),""))</x:f>
      </x:c>
      <x:c r="D23" s="88" t="str">
        <x:f>IF(SMALL('EMPLOYEES'!$Q$11:$Q$60,6)&gt;=9999,"",IFERROR(INDEX('EMPLOYEES'!$K$11:$K$60,MATCH(SMALL('EMPLOYEES'!$Q$11:$Q$60,6),'EMPLOYEES'!$Q$11:$Q$60,0)),""))</x:f>
      </x:c>
      <x:c r="E23" s="57" t="str">
        <x:f>IF(SMALL('EMPLOYEES'!$Q$11:$Q$60,6)&gt;=9999,"",IFERROR(INDEX('EMPLOYEES'!$L$11:$L$60,MATCH(SMALL('EMPLOYEES'!$Q$11:$Q$60,6),'EMPLOYEES'!$Q$11:$Q$60,0)),""))</x:f>
      </x:c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57" t="str">
        <x:f>IF(SMALL('EMPLOYEES'!$Q$11:$Q$60,7)&gt;=9999,"",IFERROR(INDEX('EMPLOYEES'!$B$11:$B$60,MATCH(SMALL('EMPLOYEES'!$Q$11:$Q$60,7),'EMPLOYEES'!$Q$11:$Q$60,0)),""))</x:f>
      </x:c>
      <x:c r="B24" s="57" t="str">
        <x:f>IF(SMALL('EMPLOYEES'!$Q$11:$Q$60,7)&gt;=9999,"",IFERROR(INDEX('EMPLOYEES'!$C$11:$C$60,MATCH(SMALL('EMPLOYEES'!$Q$11:$Q$60,7),'EMPLOYEES'!$Q$11:$Q$60,0)),""))</x:f>
      </x:c>
      <x:c r="C24" s="57" t="str">
        <x:f>IF(SMALL('EMPLOYEES'!$Q$11:$Q$60,7)&gt;=9999,"",IFERROR(INDEX('EMPLOYEES'!$E$11:$E$60,MATCH(SMALL('EMPLOYEES'!$Q$11:$Q$60,7),'EMPLOYEES'!$Q$11:$Q$60,0)),""))</x:f>
      </x:c>
      <x:c r="D24" s="88" t="str">
        <x:f>IF(SMALL('EMPLOYEES'!$Q$11:$Q$60,7)&gt;=9999,"",IFERROR(INDEX('EMPLOYEES'!$K$11:$K$60,MATCH(SMALL('EMPLOYEES'!$Q$11:$Q$60,7),'EMPLOYEES'!$Q$11:$Q$60,0)),""))</x:f>
      </x:c>
      <x:c r="E24" s="57" t="str">
        <x:f>IF(SMALL('EMPLOYEES'!$Q$11:$Q$60,7)&gt;=9999,"",IFERROR(INDEX('EMPLOYEES'!$L$11:$L$60,MATCH(SMALL('EMPLOYEES'!$Q$11:$Q$60,7),'EMPLOYEES'!$Q$11:$Q$60,0)),""))</x:f>
      </x:c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58" t="str">
        <x:f>IF(SMALL('EMPLOYEES'!$Q$11:$Q$60,8)&gt;=9999,"",IFERROR(INDEX('EMPLOYEES'!$B$11:$B$60,MATCH(SMALL('EMPLOYEES'!$Q$11:$Q$60,8),'EMPLOYEES'!$Q$11:$Q$60,0)),""))</x:f>
      </x:c>
      <x:c r="B25" s="58" t="str">
        <x:f>IF(SMALL('EMPLOYEES'!$Q$11:$Q$60,8)&gt;=9999,"",IFERROR(INDEX('EMPLOYEES'!$C$11:$C$60,MATCH(SMALL('EMPLOYEES'!$Q$11:$Q$60,8),'EMPLOYEES'!$Q$11:$Q$60,0)),""))</x:f>
      </x:c>
      <x:c r="C25" s="58" t="str">
        <x:f>IF(SMALL('EMPLOYEES'!$Q$11:$Q$60,8)&gt;=9999,"",IFERROR(INDEX('EMPLOYEES'!$E$11:$E$60,MATCH(SMALL('EMPLOYEES'!$Q$11:$Q$60,8),'EMPLOYEES'!$Q$11:$Q$60,0)),""))</x:f>
      </x:c>
      <x:c r="D25" s="89" t="str">
        <x:f>IF(SMALL('EMPLOYEES'!$Q$11:$Q$60,8)&gt;=9999,"",IFERROR(INDEX('EMPLOYEES'!$K$11:$K$60,MATCH(SMALL('EMPLOYEES'!$Q$11:$Q$60,8),'EMPLOYEES'!$Q$11:$Q$60,0)),""))</x:f>
      </x:c>
      <x:c r="E25" s="58" t="str">
        <x:f>IF(SMALL('EMPLOYEES'!$Q$11:$Q$60,8)&gt;=9999,"",IFERROR(INDEX('EMPLOYEES'!$L$11:$L$60,MATCH(SMALL('EMPLOYEES'!$Q$11:$Q$60,8),'EMPLOYEES'!$Q$11:$Q$60,0)),""))</x:f>
      </x:c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10:C10"/>
    <x:mergeCell ref="A11:C13"/>
    <x:mergeCell ref="E10:G10"/>
    <x:mergeCell ref="E11:G13"/>
    <x:mergeCell ref="I10:K10"/>
    <x:mergeCell ref="I11:K13"/>
    <x:mergeCell ref="M10:O10"/>
    <x:mergeCell ref="M11:O13"/>
    <x:mergeCell ref="Q10:R10"/>
    <x:mergeCell ref="Q11:R13"/>
    <x:mergeCell ref="S10:T10"/>
    <x:mergeCell ref="S11:T13"/>
    <x:mergeCell ref="A16:E16"/>
    <x:mergeCell ref="G16:I16"/>
    <x:mergeCell ref="K16:M16"/>
    <x:mergeCell ref="O16:T16"/>
    <x:mergeCell ref="O17:T17"/>
    <x:mergeCell ref="O18:T18"/>
    <x:mergeCell ref="O19:T19"/>
    <x:mergeCell ref="O20:T20"/>
    <x:mergeCell ref="O21:T21"/>
    <x:mergeCell ref="O22:T22"/>
  </x:mergeCells>
  <x:pageMargins left="0.7" right="0.7" top="0.75" bottom="0.75" header="0.3" footer="0.3"/>
  <x:drawing xmlns:r="http://schemas.openxmlformats.org/officeDocument/2006/relationships" r:id="Rbf323f1af7cb4e05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19" hidden="0" customWidth="1"/>
    <x:col min="4" max="4" width="25" hidden="0" customWidth="1"/>
    <x:col min="5" max="5" width="19" hidden="0" customWidth="1"/>
    <x:col min="6" max="6" width="14" hidden="0" customWidth="1"/>
    <x:col min="7" max="7" width="18" hidden="0" customWidth="1"/>
    <x:col min="8" max="8" width="14" hidden="0" customWidth="1"/>
    <x:col min="9" max="9" width="15" hidden="0" customWidth="1"/>
    <x:col min="10" max="10" width="28" hidden="0" customWidth="1"/>
    <x:col min="11" max="11" width="15" hidden="0" customWidth="1"/>
    <x:col min="12" max="12" width="16" hidden="0" customWidth="1"/>
    <x:col min="13" max="13" width="15" hidden="0" customWidth="1"/>
    <x:col min="14" max="14" width="14" hidden="0" customWidth="1"/>
    <x:col min="15" max="15" width="14" hidden="0" customWidth="1"/>
    <x:col min="16" max="16" width="14" hidden="0" customWidth="1"/>
    <x:col min="17" max="17" width="2" hidden="1" customWidth="1"/>
    <x:col min="27" max="27" width="2" hidden="1" customWidth="1"/>
    <x:col min="28" max="28" width="2" hidden="1" customWidth="1"/>
    <x:col min="29" max="29" width="2" hidden="1" customWidth="1"/>
    <x:col min="30" max="30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v>Operations</x:v>
      </x:c>
      <x:c r="AB1" t="str">
        <x:v>Aisha Khan</x:v>
      </x:c>
      <x:c r="AC1" t="str">
        <x:v>Full time</x:v>
      </x:c>
      <x:c r="AD1" t="str">
        <x:v>Active</x:v>
      </x:c>
    </x:row>
    <x:row r="2" ht="24" customHeight="1">
      <x:c r="A2" s="7" t="str">
        <x:v>Home</x:v>
      </x:c>
      <x:c r="B2" s="7" t="str">
        <x:v>Home</x:v>
      </x:c>
      <x:c r="C2" s="7" t="str">
        <x:v>Dashboard</x:v>
      </x:c>
      <x:c r="D2" s="7" t="str">
        <x:v>Dashboard</x:v>
      </x:c>
      <x:c r="E2" s="8" t="str">
        <x:v>Employees</x:v>
      </x:c>
      <x:c r="F2" s="8" t="str">
        <x:v>Employees</x:v>
      </x:c>
      <x:c r="G2" s="7" t="str">
        <x:v>Check-ins</x:v>
      </x:c>
      <x:c r="H2" s="7" t="str">
        <x:v>Check-ins</x:v>
      </x:c>
      <x:c r="I2" s="7" t="str">
        <x:v>Goals</x:v>
      </x:c>
      <x:c r="J2" s="7" t="str">
        <x:v>Goals</x:v>
      </x:c>
      <x:c r="K2" s="7" t="str">
        <x:v>Development</x:v>
      </x:c>
      <x:c r="L2" s="7" t="str">
        <x:v>Development</x:v>
      </x:c>
      <x:c r="M2" s="7" t="str">
        <x:v>Documents</x:v>
      </x:c>
      <x:c r="N2" s="7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7" t="str">
        <x:v>Audit</x:v>
      </x:c>
      <x:c r="S2" s="7" t="str">
        <x:v>Audit</x:v>
      </x:c>
      <x:c r="T2" s="7" t="str">
        <x:v>Audit</x:v>
      </x:c>
      <x:c r="AA2" t="str">
        <x:v>Sales</x:v>
      </x:c>
      <x:c r="AB2" t="str">
        <x:v>Omar Saleh</x:v>
      </x:c>
      <x:c r="AC2" t="str">
        <x:v>Part time</x:v>
      </x:c>
      <x:c r="AD2" t="str">
        <x:v>Probation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v>Finance</x:v>
      </x:c>
      <x:c r="AB3" t="str">
        <x:v>Leila Morgan</x:v>
      </x:c>
      <x:c r="AC3" t="str">
        <x:v>Contract</x:v>
      </x:c>
      <x:c r="AD3" t="str">
        <x:v>Leave</x:v>
      </x:c>
    </x:row>
    <x:row r="4" ht="20" customHeight="1">
      <x:c r="A4" s="10" t="str">
        <x:v>EMPLOYEE RECORDS</x:v>
      </x:c>
      <x:c r="B4" s="10" t="str">
        <x:v>EMPLOYEE RECORDS</x:v>
      </x:c>
      <x:c r="C4" s="10" t="str">
        <x:v>EMPLOYEE RECORDS</x:v>
      </x:c>
      <x:c r="D4" s="10" t="str">
        <x:v>EMPLOYEE RECORDS</x:v>
      </x:c>
      <x:c r="E4" s="10" t="str">
        <x:v>EMPLOYEE RECORDS</x:v>
      </x:c>
      <x:c r="F4" s="10" t="str">
        <x:v>EMPLOYEE RECORDS</x:v>
      </x:c>
      <x:c r="G4" s="10" t="str">
        <x:v>EMPLOYEE RECORDS</x:v>
      </x:c>
      <x:c r="H4" s="10" t="str">
        <x:v>EMPLOYEE RECORDS</x:v>
      </x:c>
      <x:c r="I4" s="10" t="str">
        <x:v>EMPLOYEE RECORDS</x:v>
      </x:c>
      <x:c r="J4" s="10" t="str">
        <x:v>EMPLOYEE RECORDS</x:v>
      </x:c>
      <x:c r="K4" s="10" t="str">
        <x:v>EMPLOYEE RECORDS</x:v>
      </x:c>
      <x:c r="L4" s="10" t="str">
        <x:v>EMPLOYEE RECORDS</x:v>
      </x:c>
      <x:c r="M4" s="10" t="str">
        <x:v>EMPLOYEE RECORDS</x:v>
      </x:c>
      <x:c r="N4" s="10" t="str">
        <x:v>EMPLOYEE RECORDS</x:v>
      </x:c>
      <x:c r="O4" s="10" t="str">
        <x:v>EMPLOYEE RECORDS</x:v>
      </x:c>
      <x:c r="P4" s="10" t="str">
        <x:v>EMPLOYEE RECORDS</x:v>
      </x:c>
      <x:c r="Q4" s="10" t="str">
        <x:v>EMPLOYEE RECORDS</x:v>
      </x:c>
      <x:c r="R4" s="10" t="str">
        <x:v>EMPLOYEE RECORDS</x:v>
      </x:c>
      <x:c r="S4" s="10" t="str">
        <x:v>EMPLOYEE RECORDS</x:v>
      </x:c>
      <x:c r="T4" s="10" t="str">
        <x:v>EMPLOYEE RECORDS</x:v>
      </x:c>
      <x:c r="AA4" t="str">
        <x:v>Marketing</x:v>
      </x:c>
      <x:c r="AB4" t="str">
        <x:v>Nora Silva</x:v>
      </x:c>
      <x:c r="AD4" t="str">
        <x:v>Exited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v>Customer Success</x:v>
      </x:c>
    </x:row>
    <x:row r="6" ht="22" customHeight="1">
      <x:c r="A6" s="12" t="str">
        <x:v>Employee Records &amp; Lifecycle</x:v>
      </x:c>
      <x:c r="B6" s="12" t="str">
        <x:v>Employee Records &amp; Lifecycle</x:v>
      </x:c>
      <x:c r="C6" s="12" t="str">
        <x:v>Employee Records &amp; Lifecycle</x:v>
      </x:c>
      <x:c r="D6" s="12" t="str">
        <x:v>Employee Records &amp; Lifecycle</x:v>
      </x:c>
      <x:c r="E6" s="12" t="str">
        <x:v>Employee Records &amp; Lifecycle</x:v>
      </x:c>
      <x:c r="F6" s="12" t="str">
        <x:v>Employee Records &amp; Lifecycle</x:v>
      </x:c>
      <x:c r="G6" s="12" t="str">
        <x:v>Employee Records &amp; Lifecycle</x:v>
      </x:c>
      <x:c r="H6" s="12" t="str">
        <x:v>Employee Records &amp; Lifecycle</x:v>
      </x:c>
      <x:c r="I6" s="12" t="str">
        <x:v>Employee Records &amp; Lifecycle</x:v>
      </x:c>
      <x:c r="J6" s="12" t="str">
        <x:v>Employee Records &amp; Lifecycle</x:v>
      </x:c>
      <x:c r="K6" s="12" t="str">
        <x:v>Employee Records &amp; Lifecycle</x:v>
      </x:c>
      <x:c r="L6" s="12" t="str">
        <x:v>Employee Records &amp; Lifecycle</x:v>
      </x:c>
      <x:c r="M6" s="12" t="str">
        <x:v>Employee Records &amp; Lifecycle</x:v>
      </x:c>
      <x:c r="N6" s="12" t="str">
        <x:v>Employee Records &amp; Lifecycle</x:v>
      </x:c>
      <x:c r="O6" s="12" t="str">
        <x:v>Employee Records &amp; Lifecycle</x:v>
      </x:c>
      <x:c r="P6" s="12" t="str">
        <x:v>Employee Records &amp; Lifecycle</x:v>
      </x:c>
      <x:c r="Q6" s="12" t="str">
        <x:v>Employee Records &amp; Lifecycle</x:v>
      </x:c>
      <x:c r="R6" s="12" t="str">
        <x:v>Employee Records &amp; Lifecycle</x:v>
      </x:c>
      <x:c r="S6" s="12" t="str">
        <x:v>Employee Records &amp; Lifecycle</x:v>
      </x:c>
      <x:c r="T6" s="12" t="str">
        <x:v>Employee Records &amp; Lifecycle</x:v>
      </x:c>
    </x:row>
    <x:row r="7" ht="22" customHeight="1">
      <x:c r="A7" s="13" t="str">
        <x:v>Maintain one reliable employee register with lifecycle dates and ownership.</x:v>
      </x:c>
      <x:c r="B7" s="13" t="str">
        <x:v>Maintain one reliable employee register with lifecycle dates and ownership.</x:v>
      </x:c>
      <x:c r="C7" s="13" t="str">
        <x:v>Maintain one reliable employee register with lifecycle dates and ownership.</x:v>
      </x:c>
      <x:c r="D7" s="13" t="str">
        <x:v>Maintain one reliable employee register with lifecycle dates and ownership.</x:v>
      </x:c>
      <x:c r="E7" s="13" t="str">
        <x:v>Maintain one reliable employee register with lifecycle dates and ownership.</x:v>
      </x:c>
      <x:c r="F7" s="13" t="str">
        <x:v>Maintain one reliable employee register with lifecycle dates and ownership.</x:v>
      </x:c>
      <x:c r="G7" s="13" t="str">
        <x:v>Maintain one reliable employee register with lifecycle dates and ownership.</x:v>
      </x:c>
      <x:c r="H7" s="13" t="str">
        <x:v>Maintain one reliable employee register with lifecycle dates and ownership.</x:v>
      </x:c>
      <x:c r="I7" s="13" t="str">
        <x:v>Maintain one reliable employee register with lifecycle dates and ownership.</x:v>
      </x:c>
      <x:c r="J7" s="13" t="str">
        <x:v>Maintain one reliable employee register with lifecycle dates and ownership.</x:v>
      </x:c>
      <x:c r="K7" s="13" t="str">
        <x:v>Maintain one reliable employee register with lifecycle dates and ownership.</x:v>
      </x:c>
      <x:c r="L7" s="13" t="str">
        <x:v>Maintain one reliable employee register with lifecycle dates and ownership.</x:v>
      </x:c>
      <x:c r="M7" s="13" t="str">
        <x:v>Maintain one reliable employee register with lifecycle dates and ownership.</x:v>
      </x:c>
      <x:c r="N7" s="13" t="str">
        <x:v>Maintain one reliable employee register with lifecycle dates and ownership.</x:v>
      </x:c>
      <x:c r="O7" s="13" t="str">
        <x:v>Maintain one reliable employee register with lifecycle dates and ownership.</x:v>
      </x:c>
      <x:c r="P7" s="13" t="str">
        <x:v>Maintain one reliable employee register with lifecycle dates and ownership.</x:v>
      </x:c>
      <x:c r="Q7" s="13" t="str">
        <x:v>Maintain one reliable employee register with lifecycle dates and ownership.</x:v>
      </x:c>
      <x:c r="R7" s="13" t="str">
        <x:v>Maintain one reliable employee register with lifecycle dates and ownership.</x:v>
      </x:c>
      <x:c r="S7" s="13" t="str">
        <x:v>Maintain one reliable employee register with lifecycle dates and ownership.</x:v>
      </x:c>
      <x:c r="T7" s="13" t="str">
        <x:v>Maintain one reliable employee register with lifecycle dates and ownership.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Employee ID</x:v>
      </x:c>
      <x:c r="B10" s="34" t="str">
        <x:v>Employee name</x:v>
      </x:c>
      <x:c r="C10" s="34" t="str">
        <x:v>Department</x:v>
      </x:c>
      <x:c r="D10" s="34" t="str">
        <x:v>Role</x:v>
      </x:c>
      <x:c r="E10" s="34" t="str">
        <x:v>Manager</x:v>
      </x:c>
      <x:c r="F10" s="34" t="str">
        <x:v>Start date</x:v>
      </x:c>
      <x:c r="G10" s="34" t="str">
        <x:v>Employment type</x:v>
      </x:c>
      <x:c r="H10" s="34" t="str">
        <x:v>Status</x:v>
      </x:c>
      <x:c r="I10" s="34" t="str">
        <x:v>Location</x:v>
      </x:c>
      <x:c r="J10" s="34" t="str">
        <x:v>Email</x:v>
      </x:c>
      <x:c r="K10" s="34" t="str">
        <x:v>Next review</x:v>
      </x:c>
      <x:c r="L10" s="34" t="str">
        <x:v>Review status</x:v>
      </x:c>
      <x:c r="M10" s="34" t="str">
        <x:v>Tenure months</x:v>
      </x:c>
      <x:c r="N10" s="34" t="str">
        <x:v>Open goals</x:v>
      </x:c>
      <x:c r="O10" s="34" t="str">
        <x:v>Open actions</x:v>
      </x:c>
      <x:c r="P10" s="34" t="str">
        <x:v>Data check</x:v>
      </x:c>
      <x:c r="Q10" s="35" t="str">
        <x:v>Priority</x:v>
      </x:c>
      <x:c r="R10" s="4"/>
      <x:c r="S10" s="4"/>
      <x:c r="T10" s="4"/>
    </x:row>
    <x:row r="11">
      <x:c r="A11" s="23" t="str">
        <x:v>E-001</x:v>
      </x:c>
      <x:c r="B11" s="23" t="str">
        <x:v>Maya Hassan</x:v>
      </x:c>
      <x:c r="C11" s="23" t="str">
        <x:v>Operations</x:v>
      </x:c>
      <x:c r="D11" s="23" t="str">
        <x:v>Operations Coordinator</x:v>
      </x:c>
      <x:c r="E11" s="23" t="str">
        <x:v>Aisha Khan</x:v>
      </x:c>
      <x:c r="F11" s="59" t="d">
        <x:v>2023-02-01T00:00:00.000Z</x:v>
      </x:c>
      <x:c r="G11" s="23" t="str">
        <x:v>Full time</x:v>
      </x:c>
      <x:c r="H11" s="23" t="str">
        <x:v>Active</x:v>
      </x:c>
      <x:c r="I11" s="23" t="str">
        <x:v>Dubai</x:v>
      </x:c>
      <x:c r="J11" s="23" t="str">
        <x:v>maya.hassan@example.com</x:v>
      </x:c>
      <x:c r="K11" s="59" t="d">
        <x:v>2026-10-20T00:00:00.000Z</x:v>
      </x:c>
      <x:c r="L11" s="56" t="str">
        <x:f>IF(A11="","",IF(H11="Exited","Closed",IF(K11="","Missing",IF(K11&lt;'SETUP'!$D$11,"Overdue",IF(K11&lt;='SETUP'!$D$11+'SETUP'!$D$12,"Due soon","On track")))))</x:f>
        <x:v>Overdue</x:v>
      </x:c>
      <x:c r="M11" s="61" t="n">
        <x:f>IF(A11="","",MAX(0,(YEAR('SETUP'!$D$11)-YEAR(F11))*12+MONTH('SETUP'!$D$11)-MONTH(F11)-IF(DAY('SETUP'!$D$11)&lt;DAY(F11),1,0)))</x:f>
        <x:v>44</x:v>
      </x:c>
      <x:c r="N11" s="61" t="n">
        <x:f>IF(A11="","",COUNTIFS('GOALS'!$B$11:$B$80,A11,'GOALS'!$J$11:$J$80,"&lt;&gt;Complete",'GOALS'!$J$11:$J$80,"&lt;&gt;Cancelled"))</x:f>
        <x:v>2</x:v>
      </x:c>
      <x:c r="O11" s="61" t="n">
        <x:f>IF(A11="","",COUNTIFS('CHECK-INS'!$B$11:$B$90,A11,'CHECK-INS'!$J$11:$J$90,"&lt;&gt;",'CHECK-INS'!$M$11:$M$90,"&lt;&gt;Yes"))</x:f>
        <x:v>1</x:v>
      </x:c>
      <x:c r="P11" s="56" t="str">
        <x:f>IF(A11="","",IF(OR(B11="",C11="",D11="",E11="",F11="",G11="",H11="",J11="",ISERROR(SEARCH("@",J11)),COUNTIF($A$11:$A$60,A11)&gt;1),"ERROR","PASS"))</x:f>
        <x:v>PASS</x:v>
      </x:c>
      <x:c r="Q11" s="64" t="n">
        <x:f>IF(A11="",9999,IF(P11="ERROR",ROW()-10,IF(L11="Overdue",100+ROW()-10,IF(L11="Missing",200+ROW()-10,IF(L11="Due soon",300+ROW()-10,9999)))))</x:f>
        <x:v>101</x:v>
      </x:c>
      <x:c r="R11" s="4"/>
      <x:c r="S11" s="4"/>
      <x:c r="T11" s="4"/>
      <x:c r="AE11" t="str">
        <x:f>IF(A11="","",IF(COUNTIF($A$11:$A$60,A11)&gt;1,"ERROR","PASS"))</x:f>
        <x:v>PASS</x:v>
      </x:c>
    </x:row>
    <x:row r="12">
      <x:c r="A12" s="24" t="str">
        <x:v>E-002</x:v>
      </x:c>
      <x:c r="B12" s="24" t="str">
        <x:v>Daniel Ruiz</x:v>
      </x:c>
      <x:c r="C12" s="24" t="str">
        <x:v>Sales</x:v>
      </x:c>
      <x:c r="D12" s="24" t="str">
        <x:v>Sales Executive</x:v>
      </x:c>
      <x:c r="E12" s="24" t="str">
        <x:v>Omar Saleh</x:v>
      </x:c>
      <x:c r="F12" s="26" t="d">
        <x:v>2024-04-15T00:00:00.000Z</x:v>
      </x:c>
      <x:c r="G12" s="24" t="str">
        <x:v>Full time</x:v>
      </x:c>
      <x:c r="H12" s="24" t="str">
        <x:v>Active</x:v>
      </x:c>
      <x:c r="I12" s="24" t="str">
        <x:v>Madrid</x:v>
      </x:c>
      <x:c r="J12" s="24" t="str">
        <x:v>daniel.ruiz@example.com</x:v>
      </x:c>
      <x:c r="K12" s="26" t="d">
        <x:v>2026-11-05T00:00:00.000Z</x:v>
      </x:c>
      <x:c r="L12" s="57" t="str">
        <x:f>IF(A12="","",IF(H12="Exited","Closed",IF(K12="","Missing",IF(K12&lt;'SETUP'!$D$11,"Overdue",IF(K12&lt;='SETUP'!$D$11+'SETUP'!$D$12,"Due soon","On track")))))</x:f>
        <x:v>Due soon</x:v>
      </x:c>
      <x:c r="M12" s="62" t="n">
        <x:f>IF(A12="","",MAX(0,(YEAR('SETUP'!$D$11)-YEAR(F12))*12+MONTH('SETUP'!$D$11)-MONTH(F12)-IF(DAY('SETUP'!$D$11)&lt;DAY(F12),1,0)))</x:f>
        <x:v>30</x:v>
      </x:c>
      <x:c r="N12" s="62" t="n">
        <x:f>IF(A12="","",COUNTIFS('GOALS'!$B$11:$B$80,A12,'GOALS'!$J$11:$J$80,"&lt;&gt;Complete",'GOALS'!$J$11:$J$80,"&lt;&gt;Cancelled"))</x:f>
        <x:v>2</x:v>
      </x:c>
      <x:c r="O12" s="62" t="n">
        <x:f>IF(A12="","",COUNTIFS('CHECK-INS'!$B$11:$B$90,A12,'CHECK-INS'!$J$11:$J$90,"&lt;&gt;",'CHECK-INS'!$M$11:$M$90,"&lt;&gt;Yes"))</x:f>
        <x:v>1</x:v>
      </x:c>
      <x:c r="P12" s="57" t="str">
        <x:f>IF(A12="","",IF(OR(B12="",C12="",D12="",E12="",F12="",G12="",H12="",J12="",ISERROR(SEARCH("@",J12)),COUNTIF($A$11:$A$60,A12)&gt;1),"ERROR","PASS"))</x:f>
        <x:v>PASS</x:v>
      </x:c>
      <x:c r="Q12" s="65" t="n">
        <x:f>IF(A12="",9999,IF(P12="ERROR",ROW()-10,IF(L12="Overdue",100+ROW()-10,IF(L12="Missing",200+ROW()-10,IF(L12="Due soon",300+ROW()-10,9999)))))</x:f>
        <x:v>302</x:v>
      </x:c>
      <x:c r="R12" s="4"/>
      <x:c r="S12" s="4"/>
      <x:c r="T12" s="4"/>
      <x:c r="AE12" t="str">
        <x:f>IF(A12="","",IF(COUNTIF($A$11:$A$60,A12)&gt;1,"ERROR","PASS"))</x:f>
        <x:v>PASS</x:v>
      </x:c>
    </x:row>
    <x:row r="13">
      <x:c r="A13" s="24" t="str">
        <x:v>E-003</x:v>
      </x:c>
      <x:c r="B13" s="24" t="str">
        <x:v>Sofia Kim</x:v>
      </x:c>
      <x:c r="C13" s="24" t="str">
        <x:v>Finance</x:v>
      </x:c>
      <x:c r="D13" s="24" t="str">
        <x:v>Financial Analyst</x:v>
      </x:c>
      <x:c r="E13" s="24" t="str">
        <x:v>Leila Morgan</x:v>
      </x:c>
      <x:c r="F13" s="26" t="d">
        <x:v>2022-09-12T00:00:00.000Z</x:v>
      </x:c>
      <x:c r="G13" s="24" t="str">
        <x:v>Full time</x:v>
      </x:c>
      <x:c r="H13" s="24" t="str">
        <x:v>Active</x:v>
      </x:c>
      <x:c r="I13" s="24" t="str">
        <x:v>Dubai</x:v>
      </x:c>
      <x:c r="J13" s="24" t="str">
        <x:v>sofia.kim@example.com</x:v>
      </x:c>
      <x:c r="K13" s="26" t="d">
        <x:v>2026-12-15T00:00:00.000Z</x:v>
      </x:c>
      <x:c r="L13" s="57" t="str">
        <x:f>IF(A13="","",IF(H13="Exited","Closed",IF(K13="","Missing",IF(K13&lt;'SETUP'!$D$11,"Overdue",IF(K13&lt;='SETUP'!$D$11+'SETUP'!$D$12,"Due soon","On track")))))</x:f>
        <x:v>On track</x:v>
      </x:c>
      <x:c r="M13" s="62" t="n">
        <x:f>IF(A13="","",MAX(0,(YEAR('SETUP'!$D$11)-YEAR(F13))*12+MONTH('SETUP'!$D$11)-MONTH(F13)-IF(DAY('SETUP'!$D$11)&lt;DAY(F13),1,0)))</x:f>
        <x:v>49</x:v>
      </x:c>
      <x:c r="N13" s="62" t="n">
        <x:f>IF(A13="","",COUNTIFS('GOALS'!$B$11:$B$80,A13,'GOALS'!$J$11:$J$80,"&lt;&gt;Complete",'GOALS'!$J$11:$J$80,"&lt;&gt;Cancelled"))</x:f>
        <x:v>1</x:v>
      </x:c>
      <x:c r="O13" s="62" t="n">
        <x:f>IF(A13="","",COUNTIFS('CHECK-INS'!$B$11:$B$90,A13,'CHECK-INS'!$J$11:$J$90,"&lt;&gt;",'CHECK-INS'!$M$11:$M$90,"&lt;&gt;Yes"))</x:f>
        <x:v>1</x:v>
      </x:c>
      <x:c r="P13" s="57" t="str">
        <x:f>IF(A13="","",IF(OR(B13="",C13="",D13="",E13="",F13="",G13="",H13="",J13="",ISERROR(SEARCH("@",J13)),COUNTIF($A$11:$A$60,A13)&gt;1),"ERROR","PASS"))</x:f>
        <x:v>PASS</x:v>
      </x:c>
      <x:c r="Q13" s="65" t="n">
        <x:f>IF(A13="",9999,IF(P13="ERROR",ROW()-10,IF(L13="Overdue",100+ROW()-10,IF(L13="Missing",200+ROW()-10,IF(L13="Due soon",300+ROW()-10,9999)))))</x:f>
        <x:v>9999</x:v>
      </x:c>
      <x:c r="R13" s="4"/>
      <x:c r="S13" s="4"/>
      <x:c r="T13" s="4"/>
      <x:c r="AE13" t="str">
        <x:f>IF(A13="","",IF(COUNTIF($A$11:$A$60,A13)&gt;1,"ERROR","PASS"))</x:f>
        <x:v>PASS</x:v>
      </x:c>
    </x:row>
    <x:row r="14">
      <x:c r="A14" s="24" t="str">
        <x:v>E-004</x:v>
      </x:c>
      <x:c r="B14" s="24" t="str">
        <x:v>Amir Patel</x:v>
      </x:c>
      <x:c r="C14" s="24" t="str">
        <x:v>Marketing</x:v>
      </x:c>
      <x:c r="D14" s="24" t="str">
        <x:v>Marketing Specialist</x:v>
      </x:c>
      <x:c r="E14" s="24" t="str">
        <x:v>Nora Silva</x:v>
      </x:c>
      <x:c r="F14" s="26" t="d">
        <x:v>2026-09-01T00:00:00.000Z</x:v>
      </x:c>
      <x:c r="G14" s="24" t="str">
        <x:v>Full time</x:v>
      </x:c>
      <x:c r="H14" s="24" t="str">
        <x:v>Probation</x:v>
      </x:c>
      <x:c r="I14" s="24" t="str">
        <x:v>Dubai</x:v>
      </x:c>
      <x:c r="J14" s="24" t="str">
        <x:v>amir.patel@example.com</x:v>
      </x:c>
      <x:c r="K14" s="26" t="d">
        <x:v>2026-10-31T00:00:00.000Z</x:v>
      </x:c>
      <x:c r="L14" s="57" t="str">
        <x:f>IF(A14="","",IF(H14="Exited","Closed",IF(K14="","Missing",IF(K14&lt;'SETUP'!$D$11,"Overdue",IF(K14&lt;='SETUP'!$D$11+'SETUP'!$D$12,"Due soon","On track")))))</x:f>
        <x:v>Due soon</x:v>
      </x:c>
      <x:c r="M14" s="62" t="n">
        <x:f>IF(A14="","",MAX(0,(YEAR('SETUP'!$D$11)-YEAR(F14))*12+MONTH('SETUP'!$D$11)-MONTH(F14)-IF(DAY('SETUP'!$D$11)&lt;DAY(F14),1,0)))</x:f>
        <x:v>1</x:v>
      </x:c>
      <x:c r="N14" s="62" t="n">
        <x:f>IF(A14="","",COUNTIFS('GOALS'!$B$11:$B$80,A14,'GOALS'!$J$11:$J$80,"&lt;&gt;Complete",'GOALS'!$J$11:$J$80,"&lt;&gt;Cancelled"))</x:f>
        <x:v>1</x:v>
      </x:c>
      <x:c r="O14" s="62" t="n">
        <x:f>IF(A14="","",COUNTIFS('CHECK-INS'!$B$11:$B$90,A14,'CHECK-INS'!$J$11:$J$90,"&lt;&gt;",'CHECK-INS'!$M$11:$M$90,"&lt;&gt;Yes"))</x:f>
        <x:v>1</x:v>
      </x:c>
      <x:c r="P14" s="57" t="str">
        <x:f>IF(A14="","",IF(OR(B14="",C14="",D14="",E14="",F14="",G14="",H14="",J14="",ISERROR(SEARCH("@",J14)),COUNTIF($A$11:$A$60,A14)&gt;1),"ERROR","PASS"))</x:f>
        <x:v>PASS</x:v>
      </x:c>
      <x:c r="Q14" s="65" t="n">
        <x:f>IF(A14="",9999,IF(P14="ERROR",ROW()-10,IF(L14="Overdue",100+ROW()-10,IF(L14="Missing",200+ROW()-10,IF(L14="Due soon",300+ROW()-10,9999)))))</x:f>
        <x:v>304</x:v>
      </x:c>
      <x:c r="R14" s="4"/>
      <x:c r="S14" s="4"/>
      <x:c r="T14" s="4"/>
      <x:c r="AE14" t="str">
        <x:f>IF(A14="","",IF(COUNTIF($A$11:$A$60,A14)&gt;1,"ERROR","PASS"))</x:f>
        <x:v>PASS</x:v>
      </x:c>
    </x:row>
    <x:row r="15">
      <x:c r="A15" s="24" t="str">
        <x:v>E-005</x:v>
      </x:c>
      <x:c r="B15" s="24" t="str">
        <x:v>Elena García</x:v>
      </x:c>
      <x:c r="C15" s="24" t="str">
        <x:v>Customer Success</x:v>
      </x:c>
      <x:c r="D15" s="24" t="str">
        <x:v>Customer Success Lead</x:v>
      </x:c>
      <x:c r="E15" s="24" t="str">
        <x:v>Nora Silva</x:v>
      </x:c>
      <x:c r="F15" s="26" t="d">
        <x:v>2021-06-10T00:00:00.000Z</x:v>
      </x:c>
      <x:c r="G15" s="24" t="str">
        <x:v>Full time</x:v>
      </x:c>
      <x:c r="H15" s="24" t="str">
        <x:v>Active</x:v>
      </x:c>
      <x:c r="I15" s="24" t="str">
        <x:v>Barcelona</x:v>
      </x:c>
      <x:c r="J15" s="24" t="str">
        <x:v>elena.garcia@example.com</x:v>
      </x:c>
      <x:c r="K15" s="26" t="d">
        <x:v>2027-01-20T00:00:00.000Z</x:v>
      </x:c>
      <x:c r="L15" s="57" t="str">
        <x:f>IF(A15="","",IF(H15="Exited","Closed",IF(K15="","Missing",IF(K15&lt;'SETUP'!$D$11,"Overdue",IF(K15&lt;='SETUP'!$D$11+'SETUP'!$D$12,"Due soon","On track")))))</x:f>
        <x:v>On track</x:v>
      </x:c>
      <x:c r="M15" s="62" t="n">
        <x:f>IF(A15="","",MAX(0,(YEAR('SETUP'!$D$11)-YEAR(F15))*12+MONTH('SETUP'!$D$11)-MONTH(F15)-IF(DAY('SETUP'!$D$11)&lt;DAY(F15),1,0)))</x:f>
        <x:v>64</x:v>
      </x:c>
      <x:c r="N15" s="62" t="n">
        <x:f>IF(A15="","",COUNTIFS('GOALS'!$B$11:$B$80,A15,'GOALS'!$J$11:$J$80,"&lt;&gt;Complete",'GOALS'!$J$11:$J$80,"&lt;&gt;Cancelled"))</x:f>
        <x:v>1</x:v>
      </x:c>
      <x:c r="O15" s="62" t="n">
        <x:f>IF(A15="","",COUNTIFS('CHECK-INS'!$B$11:$B$90,A15,'CHECK-INS'!$J$11:$J$90,"&lt;&gt;",'CHECK-INS'!$M$11:$M$90,"&lt;&gt;Yes"))</x:f>
        <x:v>0</x:v>
      </x:c>
      <x:c r="P15" s="57" t="str">
        <x:f>IF(A15="","",IF(OR(B15="",C15="",D15="",E15="",F15="",G15="",H15="",J15="",ISERROR(SEARCH("@",J15)),COUNTIF($A$11:$A$60,A15)&gt;1),"ERROR","PASS"))</x:f>
        <x:v>PASS</x:v>
      </x:c>
      <x:c r="Q15" s="65" t="n">
        <x:f>IF(A15="",9999,IF(P15="ERROR",ROW()-10,IF(L15="Overdue",100+ROW()-10,IF(L15="Missing",200+ROW()-10,IF(L15="Due soon",300+ROW()-10,9999)))))</x:f>
        <x:v>9999</x:v>
      </x:c>
      <x:c r="R15" s="4"/>
      <x:c r="S15" s="4"/>
      <x:c r="T15" s="4"/>
      <x:c r="AE15" t="str">
        <x:f>IF(A15="","",IF(COUNTIF($A$11:$A$60,A15)&gt;1,"ERROR","PASS"))</x:f>
        <x:v>PASS</x:v>
      </x:c>
    </x:row>
    <x:row r="16">
      <x:c r="A16" s="24" t="str">
        <x:v>E-006</x:v>
      </x:c>
      <x:c r="B16" s="24" t="str">
        <x:v>Lucas Martin</x:v>
      </x:c>
      <x:c r="C16" s="24" t="str">
        <x:v>Operations</x:v>
      </x:c>
      <x:c r="D16" s="24" t="str">
        <x:v>Operations Assistant</x:v>
      </x:c>
      <x:c r="E16" s="24" t="str">
        <x:v>Aisha Khan</x:v>
      </x:c>
      <x:c r="F16" s="26" t="d">
        <x:v>2025-01-20T00:00:00.000Z</x:v>
      </x:c>
      <x:c r="G16" s="24" t="str">
        <x:v>Part time</x:v>
      </x:c>
      <x:c r="H16" s="24" t="str">
        <x:v>Active</x:v>
      </x:c>
      <x:c r="I16" s="24" t="str">
        <x:v>Lyon</x:v>
      </x:c>
      <x:c r="J16" s="24" t="str">
        <x:v>lucas.martin@example.com</x:v>
      </x:c>
      <x:c r="K16" s="26" t="d">
        <x:v>2026-11-18T00:00:00.000Z</x:v>
      </x:c>
      <x:c r="L16" s="57" t="str">
        <x:f>IF(A16="","",IF(H16="Exited","Closed",IF(K16="","Missing",IF(K16&lt;'SETUP'!$D$11,"Overdue",IF(K16&lt;='SETUP'!$D$11+'SETUP'!$D$12,"Due soon","On track")))))</x:f>
        <x:v>Due soon</x:v>
      </x:c>
      <x:c r="M16" s="62" t="n">
        <x:f>IF(A16="","",MAX(0,(YEAR('SETUP'!$D$11)-YEAR(F16))*12+MONTH('SETUP'!$D$11)-MONTH(F16)-IF(DAY('SETUP'!$D$11)&lt;DAY(F16),1,0)))</x:f>
        <x:v>21</x:v>
      </x:c>
      <x:c r="N16" s="62" t="n">
        <x:f>IF(A16="","",COUNTIFS('GOALS'!$B$11:$B$80,A16,'GOALS'!$J$11:$J$80,"&lt;&gt;Complete",'GOALS'!$J$11:$J$80,"&lt;&gt;Cancelled"))</x:f>
        <x:v>1</x:v>
      </x:c>
      <x:c r="O16" s="62" t="n">
        <x:f>IF(A16="","",COUNTIFS('CHECK-INS'!$B$11:$B$90,A16,'CHECK-INS'!$J$11:$J$90,"&lt;&gt;",'CHECK-INS'!$M$11:$M$90,"&lt;&gt;Yes"))</x:f>
        <x:v>1</x:v>
      </x:c>
      <x:c r="P16" s="57" t="str">
        <x:f>IF(A16="","",IF(OR(B16="",C16="",D16="",E16="",F16="",G16="",H16="",J16="",ISERROR(SEARCH("@",J16)),COUNTIF($A$11:$A$60,A16)&gt;1),"ERROR","PASS"))</x:f>
        <x:v>PASS</x:v>
      </x:c>
      <x:c r="Q16" s="65" t="n">
        <x:f>IF(A16="",9999,IF(P16="ERROR",ROW()-10,IF(L16="Overdue",100+ROW()-10,IF(L16="Missing",200+ROW()-10,IF(L16="Due soon",300+ROW()-10,9999)))))</x:f>
        <x:v>306</x:v>
      </x:c>
      <x:c r="R16" s="4"/>
      <x:c r="S16" s="4"/>
      <x:c r="T16" s="4"/>
      <x:c r="AE16" t="str">
        <x:f>IF(A16="","",IF(COUNTIF($A$11:$A$60,A16)&gt;1,"ERROR","PASS"))</x:f>
        <x:v>PASS</x:v>
      </x:c>
    </x:row>
    <x:row r="17">
      <x:c r="A17" s="24" t="str">
        <x:v>E-007</x:v>
      </x:c>
      <x:c r="B17" s="24" t="str">
        <x:v>Noor Al Mansoori</x:v>
      </x:c>
      <x:c r="C17" s="24" t="str">
        <x:v>Sales</x:v>
      </x:c>
      <x:c r="D17" s="24" t="str">
        <x:v>Sales Executive</x:v>
      </x:c>
      <x:c r="E17" s="24" t="str">
        <x:v>Omar Saleh</x:v>
      </x:c>
      <x:c r="F17" s="26" t="d">
        <x:v>2024-08-05T00:00:00.000Z</x:v>
      </x:c>
      <x:c r="G17" s="24" t="str">
        <x:v>Full time</x:v>
      </x:c>
      <x:c r="H17" s="24" t="str">
        <x:v>Leave</x:v>
      </x:c>
      <x:c r="I17" s="24" t="str">
        <x:v>Abu Dhabi</x:v>
      </x:c>
      <x:c r="J17" s="24" t="str">
        <x:v>noor.almansoori@example.com</x:v>
      </x:c>
      <x:c r="K17" s="26" t="d">
        <x:v>2026-12-01T00:00:00.000Z</x:v>
      </x:c>
      <x:c r="L17" s="57" t="str">
        <x:f>IF(A17="","",IF(H17="Exited","Closed",IF(K17="","Missing",IF(K17&lt;'SETUP'!$D$11,"Overdue",IF(K17&lt;='SETUP'!$D$11+'SETUP'!$D$12,"Due soon","On track")))))</x:f>
        <x:v>On track</x:v>
      </x:c>
      <x:c r="M17" s="62" t="n">
        <x:f>IF(A17="","",MAX(0,(YEAR('SETUP'!$D$11)-YEAR(F17))*12+MONTH('SETUP'!$D$11)-MONTH(F17)-IF(DAY('SETUP'!$D$11)&lt;DAY(F17),1,0)))</x:f>
        <x:v>26</x:v>
      </x:c>
      <x:c r="N17" s="62" t="n">
        <x:f>IF(A17="","",COUNTIFS('GOALS'!$B$11:$B$80,A17,'GOALS'!$J$11:$J$80,"&lt;&gt;Complete",'GOALS'!$J$11:$J$80,"&lt;&gt;Cancelled"))</x:f>
        <x:v>0</x:v>
      </x:c>
      <x:c r="O17" s="62" t="n">
        <x:f>IF(A17="","",COUNTIFS('CHECK-INS'!$B$11:$B$90,A17,'CHECK-INS'!$J$11:$J$90,"&lt;&gt;",'CHECK-INS'!$M$11:$M$90,"&lt;&gt;Yes"))</x:f>
        <x:v>0</x:v>
      </x:c>
      <x:c r="P17" s="57" t="str">
        <x:f>IF(A17="","",IF(OR(B17="",C17="",D17="",E17="",F17="",G17="",H17="",J17="",ISERROR(SEARCH("@",J17)),COUNTIF($A$11:$A$60,A17)&gt;1),"ERROR","PASS"))</x:f>
        <x:v>PASS</x:v>
      </x:c>
      <x:c r="Q17" s="65" t="n">
        <x:f>IF(A17="",9999,IF(P17="ERROR",ROW()-10,IF(L17="Overdue",100+ROW()-10,IF(L17="Missing",200+ROW()-10,IF(L17="Due soon",300+ROW()-10,9999)))))</x:f>
        <x:v>9999</x:v>
      </x:c>
      <x:c r="R17" s="4"/>
      <x:c r="S17" s="4"/>
      <x:c r="T17" s="4"/>
      <x:c r="AE17" t="str">
        <x:f>IF(A17="","",IF(COUNTIF($A$11:$A$60,A17)&gt;1,"ERROR","PASS"))</x:f>
        <x:v>PASS</x:v>
      </x:c>
    </x:row>
    <x:row r="18">
      <x:c r="A18" s="24" t="str">
        <x:v>E-008</x:v>
      </x:c>
      <x:c r="B18" s="24" t="str">
        <x:v>Emma Chen</x:v>
      </x:c>
      <x:c r="C18" s="24" t="str">
        <x:v>Finance</x:v>
      </x:c>
      <x:c r="D18" s="24" t="str">
        <x:v>Finance Manager</x:v>
      </x:c>
      <x:c r="E18" s="24" t="str">
        <x:v>Leila Morgan</x:v>
      </x:c>
      <x:c r="F18" s="26" t="d">
        <x:v>2020-03-03T00:00:00.000Z</x:v>
      </x:c>
      <x:c r="G18" s="24" t="str">
        <x:v>Full time</x:v>
      </x:c>
      <x:c r="H18" s="24" t="str">
        <x:v>Active</x:v>
      </x:c>
      <x:c r="I18" s="24" t="str">
        <x:v>Singapore</x:v>
      </x:c>
      <x:c r="J18" s="24" t="str">
        <x:v>emma.chen@example.com</x:v>
      </x:c>
      <x:c r="K18" s="26" t="d">
        <x:v>2027-02-10T00:00:00.000Z</x:v>
      </x:c>
      <x:c r="L18" s="57" t="str">
        <x:f>IF(A18="","",IF(H18="Exited","Closed",IF(K18="","Missing",IF(K18&lt;'SETUP'!$D$11,"Overdue",IF(K18&lt;='SETUP'!$D$11+'SETUP'!$D$12,"Due soon","On track")))))</x:f>
        <x:v>On track</x:v>
      </x:c>
      <x:c r="M18" s="62" t="n">
        <x:f>IF(A18="","",MAX(0,(YEAR('SETUP'!$D$11)-YEAR(F18))*12+MONTH('SETUP'!$D$11)-MONTH(F18)-IF(DAY('SETUP'!$D$11)&lt;DAY(F18),1,0)))</x:f>
        <x:v>79</x:v>
      </x:c>
      <x:c r="N18" s="62" t="n">
        <x:f>IF(A18="","",COUNTIFS('GOALS'!$B$11:$B$80,A18,'GOALS'!$J$11:$J$80,"&lt;&gt;Complete",'GOALS'!$J$11:$J$80,"&lt;&gt;Cancelled"))</x:f>
        <x:v>0</x:v>
      </x:c>
      <x:c r="O18" s="62" t="n">
        <x:f>IF(A18="","",COUNTIFS('CHECK-INS'!$B$11:$B$90,A18,'CHECK-INS'!$J$11:$J$90,"&lt;&gt;",'CHECK-INS'!$M$11:$M$90,"&lt;&gt;Yes"))</x:f>
        <x:v>0</x:v>
      </x:c>
      <x:c r="P18" s="57" t="str">
        <x:f>IF(A18="","",IF(OR(B18="",C18="",D18="",E18="",F18="",G18="",H18="",J18="",ISERROR(SEARCH("@",J18)),COUNTIF($A$11:$A$60,A18)&gt;1),"ERROR","PASS"))</x:f>
        <x:v>PASS</x:v>
      </x:c>
      <x:c r="Q18" s="65" t="n">
        <x:f>IF(A18="",9999,IF(P18="ERROR",ROW()-10,IF(L18="Overdue",100+ROW()-10,IF(L18="Missing",200+ROW()-10,IF(L18="Due soon",300+ROW()-10,9999)))))</x:f>
        <x:v>9999</x:v>
      </x:c>
      <x:c r="R18" s="4"/>
      <x:c r="S18" s="4"/>
      <x:c r="T18" s="4"/>
      <x:c r="AE18" t="str">
        <x:f>IF(A18="","",IF(COUNTIF($A$11:$A$60,A18)&gt;1,"ERROR","PASS"))</x:f>
        <x:v>PASS</x:v>
      </x:c>
    </x:row>
    <x:row r="19">
      <x:c r="A19" s="24" t="str">
        <x:v>E-009</x:v>
      </x:c>
      <x:c r="B19" s="24" t="str">
        <x:v>Karim Haddad</x:v>
      </x:c>
      <x:c r="C19" s="24" t="str">
        <x:v>Marketing</x:v>
      </x:c>
      <x:c r="D19" s="24" t="str">
        <x:v>Content Coordinator</x:v>
      </x:c>
      <x:c r="E19" s="24" t="str">
        <x:v>Nora Silva</x:v>
      </x:c>
      <x:c r="F19" s="26" t="d">
        <x:v>2025-05-12T00:00:00.000Z</x:v>
      </x:c>
      <x:c r="G19" s="24" t="str">
        <x:v>Contract</x:v>
      </x:c>
      <x:c r="H19" s="24" t="str">
        <x:v>Active</x:v>
      </x:c>
      <x:c r="I19" s="24" t="str">
        <x:v>Beirut</x:v>
      </x:c>
      <x:c r="J19" s="24" t="str">
        <x:v>karim.haddad@example.com</x:v>
      </x:c>
      <x:c r="K19" s="26" t="d">
        <x:v>2026-11-25T00:00:00.000Z</x:v>
      </x:c>
      <x:c r="L19" s="57" t="str">
        <x:f>IF(A19="","",IF(H19="Exited","Closed",IF(K19="","Missing",IF(K19&lt;'SETUP'!$D$11,"Overdue",IF(K19&lt;='SETUP'!$D$11+'SETUP'!$D$12,"Due soon","On track")))))</x:f>
        <x:v>Due soon</x:v>
      </x:c>
      <x:c r="M19" s="62" t="n">
        <x:f>IF(A19="","",MAX(0,(YEAR('SETUP'!$D$11)-YEAR(F19))*12+MONTH('SETUP'!$D$11)-MONTH(F19)-IF(DAY('SETUP'!$D$11)&lt;DAY(F19),1,0)))</x:f>
        <x:v>17</x:v>
      </x:c>
      <x:c r="N19" s="62" t="n">
        <x:f>IF(A19="","",COUNTIFS('GOALS'!$B$11:$B$80,A19,'GOALS'!$J$11:$J$80,"&lt;&gt;Complete",'GOALS'!$J$11:$J$80,"&lt;&gt;Cancelled"))</x:f>
        <x:v>1</x:v>
      </x:c>
      <x:c r="O19" s="62" t="n">
        <x:f>IF(A19="","",COUNTIFS('CHECK-INS'!$B$11:$B$90,A19,'CHECK-INS'!$J$11:$J$90,"&lt;&gt;",'CHECK-INS'!$M$11:$M$90,"&lt;&gt;Yes"))</x:f>
        <x:v>0</x:v>
      </x:c>
      <x:c r="P19" s="57" t="str">
        <x:f>IF(A19="","",IF(OR(B19="",C19="",D19="",E19="",F19="",G19="",H19="",J19="",ISERROR(SEARCH("@",J19)),COUNTIF($A$11:$A$60,A19)&gt;1),"ERROR","PASS"))</x:f>
        <x:v>PASS</x:v>
      </x:c>
      <x:c r="Q19" s="65" t="n">
        <x:f>IF(A19="",9999,IF(P19="ERROR",ROW()-10,IF(L19="Overdue",100+ROW()-10,IF(L19="Missing",200+ROW()-10,IF(L19="Due soon",300+ROW()-10,9999)))))</x:f>
        <x:v>309</x:v>
      </x:c>
      <x:c r="R19" s="4"/>
      <x:c r="S19" s="4"/>
      <x:c r="T19" s="4"/>
      <x:c r="AE19" t="str">
        <x:f>IF(A19="","",IF(COUNTIF($A$11:$A$60,A19)&gt;1,"ERROR","PASS"))</x:f>
        <x:v>PASS</x:v>
      </x:c>
    </x:row>
    <x:row r="20">
      <x:c r="A20" s="24" t="str">
        <x:v>E-010</x:v>
      </x:c>
      <x:c r="B20" s="24" t="str">
        <x:v>Lucía Torres</x:v>
      </x:c>
      <x:c r="C20" s="24" t="str">
        <x:v>Customer Success</x:v>
      </x:c>
      <x:c r="D20" s="24" t="str">
        <x:v>Support Specialist</x:v>
      </x:c>
      <x:c r="E20" s="24" t="str">
        <x:v>Nora Silva</x:v>
      </x:c>
      <x:c r="F20" s="26" t="d">
        <x:v>2023-11-06T00:00:00.000Z</x:v>
      </x:c>
      <x:c r="G20" s="24" t="str">
        <x:v>Full time</x:v>
      </x:c>
      <x:c r="H20" s="24" t="str">
        <x:v>Exited</x:v>
      </x:c>
      <x:c r="I20" s="24" t="str">
        <x:v>Madrid</x:v>
      </x:c>
      <x:c r="J20" s="24" t="str">
        <x:v>lucia.torres@example.com</x:v>
      </x:c>
      <x:c r="K20" s="26" t="d">
        <x:v>2026-09-30T00:00:00.000Z</x:v>
      </x:c>
      <x:c r="L20" s="57" t="str">
        <x:f>IF(A20="","",IF(H20="Exited","Closed",IF(K20="","Missing",IF(K20&lt;'SETUP'!$D$11,"Overdue",IF(K20&lt;='SETUP'!$D$11+'SETUP'!$D$12,"Due soon","On track")))))</x:f>
        <x:v>Closed</x:v>
      </x:c>
      <x:c r="M20" s="62" t="n">
        <x:f>IF(A20="","",MAX(0,(YEAR('SETUP'!$D$11)-YEAR(F20))*12+MONTH('SETUP'!$D$11)-MONTH(F20)-IF(DAY('SETUP'!$D$11)&lt;DAY(F20),1,0)))</x:f>
        <x:v>35</x:v>
      </x:c>
      <x:c r="N20" s="62" t="n">
        <x:f>IF(A20="","",COUNTIFS('GOALS'!$B$11:$B$80,A20,'GOALS'!$J$11:$J$80,"&lt;&gt;Complete",'GOALS'!$J$11:$J$80,"&lt;&gt;Cancelled"))</x:f>
        <x:v>0</x:v>
      </x:c>
      <x:c r="O20" s="62" t="n">
        <x:f>IF(A20="","",COUNTIFS('CHECK-INS'!$B$11:$B$90,A20,'CHECK-INS'!$J$11:$J$90,"&lt;&gt;",'CHECK-INS'!$M$11:$M$90,"&lt;&gt;Yes"))</x:f>
        <x:v>0</x:v>
      </x:c>
      <x:c r="P20" s="57" t="str">
        <x:f>IF(A20="","",IF(OR(B20="",C20="",D20="",E20="",F20="",G20="",H20="",J20="",ISERROR(SEARCH("@",J20)),COUNTIF($A$11:$A$60,A20)&gt;1),"ERROR","PASS"))</x:f>
        <x:v>PASS</x:v>
      </x:c>
      <x:c r="Q20" s="65" t="n">
        <x:f>IF(A20="",9999,IF(P20="ERROR",ROW()-10,IF(L20="Overdue",100+ROW()-10,IF(L20="Missing",200+ROW()-10,IF(L20="Due soon",300+ROW()-10,9999)))))</x:f>
        <x:v>9999</x:v>
      </x:c>
      <x:c r="R20" s="4"/>
      <x:c r="S20" s="4"/>
      <x:c r="T20" s="4"/>
      <x:c r="AE20" t="str">
        <x:f>IF(A20="","",IF(COUNTIF($A$11:$A$60,A20)&gt;1,"ERROR","PASS"))</x:f>
        <x:v>PASS</x:v>
      </x:c>
    </x:row>
    <x:row r="21">
      <x:c r="A21" s="24"/>
      <x:c r="B21" s="24"/>
      <x:c r="C21" s="24"/>
      <x:c r="D21" s="24"/>
      <x:c r="E21" s="24"/>
      <x:c r="F21" s="26"/>
      <x:c r="G21" s="24"/>
      <x:c r="H21" s="24"/>
      <x:c r="I21" s="24"/>
      <x:c r="J21" s="24"/>
      <x:c r="K21" s="26"/>
      <x:c r="L21" s="57" t="str">
        <x:f>IF(A21="","",IF(H21="Exited","Closed",IF(K21="","Missing",IF(K21&lt;'SETUP'!$D$11,"Overdue",IF(K21&lt;='SETUP'!$D$11+'SETUP'!$D$12,"Due soon","On track")))))</x:f>
      </x:c>
      <x:c r="M21" s="62" t="str">
        <x:f>IF(A21="","",MAX(0,(YEAR('SETUP'!$D$11)-YEAR(F21))*12+MONTH('SETUP'!$D$11)-MONTH(F21)-IF(DAY('SETUP'!$D$11)&lt;DAY(F21),1,0)))</x:f>
      </x:c>
      <x:c r="N21" s="62" t="str">
        <x:f>IF(A21="","",COUNTIFS('GOALS'!$B$11:$B$80,A21,'GOALS'!$J$11:$J$80,"&lt;&gt;Complete",'GOALS'!$J$11:$J$80,"&lt;&gt;Cancelled"))</x:f>
      </x:c>
      <x:c r="O21" s="62" t="str">
        <x:f>IF(A21="","",COUNTIFS('CHECK-INS'!$B$11:$B$90,A21,'CHECK-INS'!$J$11:$J$90,"&lt;&gt;",'CHECK-INS'!$M$11:$M$90,"&lt;&gt;Yes"))</x:f>
      </x:c>
      <x:c r="P21" s="57" t="str">
        <x:f>IF(A21="","",IF(OR(B21="",C21="",D21="",E21="",F21="",G21="",H21="",J21="",ISERROR(SEARCH("@",J21)),COUNTIF($A$11:$A$60,A21)&gt;1),"ERROR","PASS"))</x:f>
      </x:c>
      <x:c r="Q21" s="65" t="n">
        <x:f>IF(A21="",9999,IF(P21="ERROR",ROW()-10,IF(L21="Overdue",100+ROW()-10,IF(L21="Missing",200+ROW()-10,IF(L21="Due soon",300+ROW()-10,9999)))))</x:f>
        <x:v>9999</x:v>
      </x:c>
      <x:c r="R21" s="4"/>
      <x:c r="S21" s="4"/>
      <x:c r="T21" s="4"/>
      <x:c r="AE21" t="str">
        <x:f>IF(A21="","",IF(COUNTIF($A$11:$A$60,A21)&gt;1,"ERROR","PASS"))</x:f>
      </x:c>
    </x:row>
    <x:row r="22">
      <x:c r="A22" s="24"/>
      <x:c r="B22" s="24"/>
      <x:c r="C22" s="24"/>
      <x:c r="D22" s="24"/>
      <x:c r="E22" s="24"/>
      <x:c r="F22" s="26"/>
      <x:c r="G22" s="24"/>
      <x:c r="H22" s="24"/>
      <x:c r="I22" s="24"/>
      <x:c r="J22" s="24"/>
      <x:c r="K22" s="26"/>
      <x:c r="L22" s="57" t="str">
        <x:f>IF(A22="","",IF(H22="Exited","Closed",IF(K22="","Missing",IF(K22&lt;'SETUP'!$D$11,"Overdue",IF(K22&lt;='SETUP'!$D$11+'SETUP'!$D$12,"Due soon","On track")))))</x:f>
      </x:c>
      <x:c r="M22" s="62" t="str">
        <x:f>IF(A22="","",MAX(0,(YEAR('SETUP'!$D$11)-YEAR(F22))*12+MONTH('SETUP'!$D$11)-MONTH(F22)-IF(DAY('SETUP'!$D$11)&lt;DAY(F22),1,0)))</x:f>
      </x:c>
      <x:c r="N22" s="62" t="str">
        <x:f>IF(A22="","",COUNTIFS('GOALS'!$B$11:$B$80,A22,'GOALS'!$J$11:$J$80,"&lt;&gt;Complete",'GOALS'!$J$11:$J$80,"&lt;&gt;Cancelled"))</x:f>
      </x:c>
      <x:c r="O22" s="62" t="str">
        <x:f>IF(A22="","",COUNTIFS('CHECK-INS'!$B$11:$B$90,A22,'CHECK-INS'!$J$11:$J$90,"&lt;&gt;",'CHECK-INS'!$M$11:$M$90,"&lt;&gt;Yes"))</x:f>
      </x:c>
      <x:c r="P22" s="57" t="str">
        <x:f>IF(A22="","",IF(OR(B22="",C22="",D22="",E22="",F22="",G22="",H22="",J22="",ISERROR(SEARCH("@",J22)),COUNTIF($A$11:$A$60,A22)&gt;1),"ERROR","PASS"))</x:f>
      </x:c>
      <x:c r="Q22" s="65" t="n">
        <x:f>IF(A22="",9999,IF(P22="ERROR",ROW()-10,IF(L22="Overdue",100+ROW()-10,IF(L22="Missing",200+ROW()-10,IF(L22="Due soon",300+ROW()-10,9999)))))</x:f>
        <x:v>9999</x:v>
      </x:c>
      <x:c r="R22" s="4"/>
      <x:c r="S22" s="4"/>
      <x:c r="T22" s="4"/>
      <x:c r="AE22" t="str">
        <x:f>IF(A22="","",IF(COUNTIF($A$11:$A$60,A22)&gt;1,"ERROR","PASS"))</x:f>
      </x:c>
    </x:row>
    <x:row r="23">
      <x:c r="A23" s="24"/>
      <x:c r="B23" s="24"/>
      <x:c r="C23" s="24"/>
      <x:c r="D23" s="24"/>
      <x:c r="E23" s="24"/>
      <x:c r="F23" s="26"/>
      <x:c r="G23" s="24"/>
      <x:c r="H23" s="24"/>
      <x:c r="I23" s="24"/>
      <x:c r="J23" s="24"/>
      <x:c r="K23" s="26"/>
      <x:c r="L23" s="57" t="str">
        <x:f>IF(A23="","",IF(H23="Exited","Closed",IF(K23="","Missing",IF(K23&lt;'SETUP'!$D$11,"Overdue",IF(K23&lt;='SETUP'!$D$11+'SETUP'!$D$12,"Due soon","On track")))))</x:f>
      </x:c>
      <x:c r="M23" s="62" t="str">
        <x:f>IF(A23="","",MAX(0,(YEAR('SETUP'!$D$11)-YEAR(F23))*12+MONTH('SETUP'!$D$11)-MONTH(F23)-IF(DAY('SETUP'!$D$11)&lt;DAY(F23),1,0)))</x:f>
      </x:c>
      <x:c r="N23" s="62" t="str">
        <x:f>IF(A23="","",COUNTIFS('GOALS'!$B$11:$B$80,A23,'GOALS'!$J$11:$J$80,"&lt;&gt;Complete",'GOALS'!$J$11:$J$80,"&lt;&gt;Cancelled"))</x:f>
      </x:c>
      <x:c r="O23" s="62" t="str">
        <x:f>IF(A23="","",COUNTIFS('CHECK-INS'!$B$11:$B$90,A23,'CHECK-INS'!$J$11:$J$90,"&lt;&gt;",'CHECK-INS'!$M$11:$M$90,"&lt;&gt;Yes"))</x:f>
      </x:c>
      <x:c r="P23" s="57" t="str">
        <x:f>IF(A23="","",IF(OR(B23="",C23="",D23="",E23="",F23="",G23="",H23="",J23="",ISERROR(SEARCH("@",J23)),COUNTIF($A$11:$A$60,A23)&gt;1),"ERROR","PASS"))</x:f>
      </x:c>
      <x:c r="Q23" s="65" t="n">
        <x:f>IF(A23="",9999,IF(P23="ERROR",ROW()-10,IF(L23="Overdue",100+ROW()-10,IF(L23="Missing",200+ROW()-10,IF(L23="Due soon",300+ROW()-10,9999)))))</x:f>
        <x:v>9999</x:v>
      </x:c>
      <x:c r="R23" s="4"/>
      <x:c r="S23" s="4"/>
      <x:c r="T23" s="4"/>
      <x:c r="AE23" t="str">
        <x:f>IF(A23="","",IF(COUNTIF($A$11:$A$60,A23)&gt;1,"ERROR","PASS"))</x:f>
      </x:c>
    </x:row>
    <x:row r="24">
      <x:c r="A24" s="24"/>
      <x:c r="B24" s="24"/>
      <x:c r="C24" s="24"/>
      <x:c r="D24" s="24"/>
      <x:c r="E24" s="24"/>
      <x:c r="F24" s="26"/>
      <x:c r="G24" s="24"/>
      <x:c r="H24" s="24"/>
      <x:c r="I24" s="24"/>
      <x:c r="J24" s="24"/>
      <x:c r="K24" s="26"/>
      <x:c r="L24" s="57" t="str">
        <x:f>IF(A24="","",IF(H24="Exited","Closed",IF(K24="","Missing",IF(K24&lt;'SETUP'!$D$11,"Overdue",IF(K24&lt;='SETUP'!$D$11+'SETUP'!$D$12,"Due soon","On track")))))</x:f>
      </x:c>
      <x:c r="M24" s="62" t="str">
        <x:f>IF(A24="","",MAX(0,(YEAR('SETUP'!$D$11)-YEAR(F24))*12+MONTH('SETUP'!$D$11)-MONTH(F24)-IF(DAY('SETUP'!$D$11)&lt;DAY(F24),1,0)))</x:f>
      </x:c>
      <x:c r="N24" s="62" t="str">
        <x:f>IF(A24="","",COUNTIFS('GOALS'!$B$11:$B$80,A24,'GOALS'!$J$11:$J$80,"&lt;&gt;Complete",'GOALS'!$J$11:$J$80,"&lt;&gt;Cancelled"))</x:f>
      </x:c>
      <x:c r="O24" s="62" t="str">
        <x:f>IF(A24="","",COUNTIFS('CHECK-INS'!$B$11:$B$90,A24,'CHECK-INS'!$J$11:$J$90,"&lt;&gt;",'CHECK-INS'!$M$11:$M$90,"&lt;&gt;Yes"))</x:f>
      </x:c>
      <x:c r="P24" s="57" t="str">
        <x:f>IF(A24="","",IF(OR(B24="",C24="",D24="",E24="",F24="",G24="",H24="",J24="",ISERROR(SEARCH("@",J24)),COUNTIF($A$11:$A$60,A24)&gt;1),"ERROR","PASS"))</x:f>
      </x:c>
      <x:c r="Q24" s="65" t="n">
        <x:f>IF(A24="",9999,IF(P24="ERROR",ROW()-10,IF(L24="Overdue",100+ROW()-10,IF(L24="Missing",200+ROW()-10,IF(L24="Due soon",300+ROW()-10,9999)))))</x:f>
        <x:v>9999</x:v>
      </x:c>
      <x:c r="R24" s="4"/>
      <x:c r="S24" s="4"/>
      <x:c r="T24" s="4"/>
      <x:c r="AE24" t="str">
        <x:f>IF(A24="","",IF(COUNTIF($A$11:$A$60,A24)&gt;1,"ERROR","PASS"))</x:f>
      </x:c>
    </x:row>
    <x:row r="25">
      <x:c r="A25" s="24"/>
      <x:c r="B25" s="24"/>
      <x:c r="C25" s="24"/>
      <x:c r="D25" s="24"/>
      <x:c r="E25" s="24"/>
      <x:c r="F25" s="26"/>
      <x:c r="G25" s="24"/>
      <x:c r="H25" s="24"/>
      <x:c r="I25" s="24"/>
      <x:c r="J25" s="24"/>
      <x:c r="K25" s="26"/>
      <x:c r="L25" s="57" t="str">
        <x:f>IF(A25="","",IF(H25="Exited","Closed",IF(K25="","Missing",IF(K25&lt;'SETUP'!$D$11,"Overdue",IF(K25&lt;='SETUP'!$D$11+'SETUP'!$D$12,"Due soon","On track")))))</x:f>
      </x:c>
      <x:c r="M25" s="62" t="str">
        <x:f>IF(A25="","",MAX(0,(YEAR('SETUP'!$D$11)-YEAR(F25))*12+MONTH('SETUP'!$D$11)-MONTH(F25)-IF(DAY('SETUP'!$D$11)&lt;DAY(F25),1,0)))</x:f>
      </x:c>
      <x:c r="N25" s="62" t="str">
        <x:f>IF(A25="","",COUNTIFS('GOALS'!$B$11:$B$80,A25,'GOALS'!$J$11:$J$80,"&lt;&gt;Complete",'GOALS'!$J$11:$J$80,"&lt;&gt;Cancelled"))</x:f>
      </x:c>
      <x:c r="O25" s="62" t="str">
        <x:f>IF(A25="","",COUNTIFS('CHECK-INS'!$B$11:$B$90,A25,'CHECK-INS'!$J$11:$J$90,"&lt;&gt;",'CHECK-INS'!$M$11:$M$90,"&lt;&gt;Yes"))</x:f>
      </x:c>
      <x:c r="P25" s="57" t="str">
        <x:f>IF(A25="","",IF(OR(B25="",C25="",D25="",E25="",F25="",G25="",H25="",J25="",ISERROR(SEARCH("@",J25)),COUNTIF($A$11:$A$60,A25)&gt;1),"ERROR","PASS"))</x:f>
      </x:c>
      <x:c r="Q25" s="65" t="n">
        <x:f>IF(A25="",9999,IF(P25="ERROR",ROW()-10,IF(L25="Overdue",100+ROW()-10,IF(L25="Missing",200+ROW()-10,IF(L25="Due soon",300+ROW()-10,9999)))))</x:f>
        <x:v>9999</x:v>
      </x:c>
      <x:c r="R25" s="4"/>
      <x:c r="S25" s="4"/>
      <x:c r="T25" s="4"/>
      <x:c r="AE25" t="str">
        <x:f>IF(A25="","",IF(COUNTIF($A$11:$A$60,A25)&gt;1,"ERROR","PASS"))</x:f>
      </x:c>
    </x:row>
    <x:row r="26">
      <x:c r="A26" s="24"/>
      <x:c r="B26" s="24"/>
      <x:c r="C26" s="24"/>
      <x:c r="D26" s="24"/>
      <x:c r="E26" s="24"/>
      <x:c r="F26" s="26"/>
      <x:c r="G26" s="24"/>
      <x:c r="H26" s="24"/>
      <x:c r="I26" s="24"/>
      <x:c r="J26" s="24"/>
      <x:c r="K26" s="26"/>
      <x:c r="L26" s="57" t="str">
        <x:f>IF(A26="","",IF(H26="Exited","Closed",IF(K26="","Missing",IF(K26&lt;'SETUP'!$D$11,"Overdue",IF(K26&lt;='SETUP'!$D$11+'SETUP'!$D$12,"Due soon","On track")))))</x:f>
      </x:c>
      <x:c r="M26" s="62" t="str">
        <x:f>IF(A26="","",MAX(0,(YEAR('SETUP'!$D$11)-YEAR(F26))*12+MONTH('SETUP'!$D$11)-MONTH(F26)-IF(DAY('SETUP'!$D$11)&lt;DAY(F26),1,0)))</x:f>
      </x:c>
      <x:c r="N26" s="62" t="str">
        <x:f>IF(A26="","",COUNTIFS('GOALS'!$B$11:$B$80,A26,'GOALS'!$J$11:$J$80,"&lt;&gt;Complete",'GOALS'!$J$11:$J$80,"&lt;&gt;Cancelled"))</x:f>
      </x:c>
      <x:c r="O26" s="62" t="str">
        <x:f>IF(A26="","",COUNTIFS('CHECK-INS'!$B$11:$B$90,A26,'CHECK-INS'!$J$11:$J$90,"&lt;&gt;",'CHECK-INS'!$M$11:$M$90,"&lt;&gt;Yes"))</x:f>
      </x:c>
      <x:c r="P26" s="57" t="str">
        <x:f>IF(A26="","",IF(OR(B26="",C26="",D26="",E26="",F26="",G26="",H26="",J26="",ISERROR(SEARCH("@",J26)),COUNTIF($A$11:$A$60,A26)&gt;1),"ERROR","PASS"))</x:f>
      </x:c>
      <x:c r="Q26" s="65" t="n">
        <x:f>IF(A26="",9999,IF(P26="ERROR",ROW()-10,IF(L26="Overdue",100+ROW()-10,IF(L26="Missing",200+ROW()-10,IF(L26="Due soon",300+ROW()-10,9999)))))</x:f>
        <x:v>9999</x:v>
      </x:c>
      <x:c r="R26" s="4"/>
      <x:c r="S26" s="4"/>
      <x:c r="T26" s="4"/>
      <x:c r="AE26" t="str">
        <x:f>IF(A26="","",IF(COUNTIF($A$11:$A$60,A26)&gt;1,"ERROR","PASS"))</x:f>
      </x:c>
    </x:row>
    <x:row r="27">
      <x:c r="A27" s="24"/>
      <x:c r="B27" s="24"/>
      <x:c r="C27" s="24"/>
      <x:c r="D27" s="24"/>
      <x:c r="E27" s="24"/>
      <x:c r="F27" s="26"/>
      <x:c r="G27" s="24"/>
      <x:c r="H27" s="24"/>
      <x:c r="I27" s="24"/>
      <x:c r="J27" s="24"/>
      <x:c r="K27" s="26"/>
      <x:c r="L27" s="57" t="str">
        <x:f>IF(A27="","",IF(H27="Exited","Closed",IF(K27="","Missing",IF(K27&lt;'SETUP'!$D$11,"Overdue",IF(K27&lt;='SETUP'!$D$11+'SETUP'!$D$12,"Due soon","On track")))))</x:f>
      </x:c>
      <x:c r="M27" s="62" t="str">
        <x:f>IF(A27="","",MAX(0,(YEAR('SETUP'!$D$11)-YEAR(F27))*12+MONTH('SETUP'!$D$11)-MONTH(F27)-IF(DAY('SETUP'!$D$11)&lt;DAY(F27),1,0)))</x:f>
      </x:c>
      <x:c r="N27" s="62" t="str">
        <x:f>IF(A27="","",COUNTIFS('GOALS'!$B$11:$B$80,A27,'GOALS'!$J$11:$J$80,"&lt;&gt;Complete",'GOALS'!$J$11:$J$80,"&lt;&gt;Cancelled"))</x:f>
      </x:c>
      <x:c r="O27" s="62" t="str">
        <x:f>IF(A27="","",COUNTIFS('CHECK-INS'!$B$11:$B$90,A27,'CHECK-INS'!$J$11:$J$90,"&lt;&gt;",'CHECK-INS'!$M$11:$M$90,"&lt;&gt;Yes"))</x:f>
      </x:c>
      <x:c r="P27" s="57" t="str">
        <x:f>IF(A27="","",IF(OR(B27="",C27="",D27="",E27="",F27="",G27="",H27="",J27="",ISERROR(SEARCH("@",J27)),COUNTIF($A$11:$A$60,A27)&gt;1),"ERROR","PASS"))</x:f>
      </x:c>
      <x:c r="Q27" s="65" t="n">
        <x:f>IF(A27="",9999,IF(P27="ERROR",ROW()-10,IF(L27="Overdue",100+ROW()-10,IF(L27="Missing",200+ROW()-10,IF(L27="Due soon",300+ROW()-10,9999)))))</x:f>
        <x:v>9999</x:v>
      </x:c>
      <x:c r="R27" s="4"/>
      <x:c r="S27" s="4"/>
      <x:c r="T27" s="4"/>
      <x:c r="AE27" t="str">
        <x:f>IF(A27="","",IF(COUNTIF($A$11:$A$60,A27)&gt;1,"ERROR","PASS"))</x:f>
      </x:c>
    </x:row>
    <x:row r="28">
      <x:c r="A28" s="24"/>
      <x:c r="B28" s="24"/>
      <x:c r="C28" s="24"/>
      <x:c r="D28" s="24"/>
      <x:c r="E28" s="24"/>
      <x:c r="F28" s="26"/>
      <x:c r="G28" s="24"/>
      <x:c r="H28" s="24"/>
      <x:c r="I28" s="24"/>
      <x:c r="J28" s="24"/>
      <x:c r="K28" s="26"/>
      <x:c r="L28" s="57" t="str">
        <x:f>IF(A28="","",IF(H28="Exited","Closed",IF(K28="","Missing",IF(K28&lt;'SETUP'!$D$11,"Overdue",IF(K28&lt;='SETUP'!$D$11+'SETUP'!$D$12,"Due soon","On track")))))</x:f>
      </x:c>
      <x:c r="M28" s="62" t="str">
        <x:f>IF(A28="","",MAX(0,(YEAR('SETUP'!$D$11)-YEAR(F28))*12+MONTH('SETUP'!$D$11)-MONTH(F28)-IF(DAY('SETUP'!$D$11)&lt;DAY(F28),1,0)))</x:f>
      </x:c>
      <x:c r="N28" s="62" t="str">
        <x:f>IF(A28="","",COUNTIFS('GOALS'!$B$11:$B$80,A28,'GOALS'!$J$11:$J$80,"&lt;&gt;Complete",'GOALS'!$J$11:$J$80,"&lt;&gt;Cancelled"))</x:f>
      </x:c>
      <x:c r="O28" s="62" t="str">
        <x:f>IF(A28="","",COUNTIFS('CHECK-INS'!$B$11:$B$90,A28,'CHECK-INS'!$J$11:$J$90,"&lt;&gt;",'CHECK-INS'!$M$11:$M$90,"&lt;&gt;Yes"))</x:f>
      </x:c>
      <x:c r="P28" s="57" t="str">
        <x:f>IF(A28="","",IF(OR(B28="",C28="",D28="",E28="",F28="",G28="",H28="",J28="",ISERROR(SEARCH("@",J28)),COUNTIF($A$11:$A$60,A28)&gt;1),"ERROR","PASS"))</x:f>
      </x:c>
      <x:c r="Q28" s="65" t="n">
        <x:f>IF(A28="",9999,IF(P28="ERROR",ROW()-10,IF(L28="Overdue",100+ROW()-10,IF(L28="Missing",200+ROW()-10,IF(L28="Due soon",300+ROW()-10,9999)))))</x:f>
        <x:v>9999</x:v>
      </x:c>
      <x:c r="R28" s="4"/>
      <x:c r="S28" s="4"/>
      <x:c r="T28" s="4"/>
      <x:c r="AE28" t="str">
        <x:f>IF(A28="","",IF(COUNTIF($A$11:$A$60,A28)&gt;1,"ERROR","PASS"))</x:f>
      </x:c>
    </x:row>
    <x:row r="29">
      <x:c r="A29" s="24"/>
      <x:c r="B29" s="24"/>
      <x:c r="C29" s="24"/>
      <x:c r="D29" s="24"/>
      <x:c r="E29" s="24"/>
      <x:c r="F29" s="26"/>
      <x:c r="G29" s="24"/>
      <x:c r="H29" s="24"/>
      <x:c r="I29" s="24"/>
      <x:c r="J29" s="24"/>
      <x:c r="K29" s="26"/>
      <x:c r="L29" s="57" t="str">
        <x:f>IF(A29="","",IF(H29="Exited","Closed",IF(K29="","Missing",IF(K29&lt;'SETUP'!$D$11,"Overdue",IF(K29&lt;='SETUP'!$D$11+'SETUP'!$D$12,"Due soon","On track")))))</x:f>
      </x:c>
      <x:c r="M29" s="62" t="str">
        <x:f>IF(A29="","",MAX(0,(YEAR('SETUP'!$D$11)-YEAR(F29))*12+MONTH('SETUP'!$D$11)-MONTH(F29)-IF(DAY('SETUP'!$D$11)&lt;DAY(F29),1,0)))</x:f>
      </x:c>
      <x:c r="N29" s="62" t="str">
        <x:f>IF(A29="","",COUNTIFS('GOALS'!$B$11:$B$80,A29,'GOALS'!$J$11:$J$80,"&lt;&gt;Complete",'GOALS'!$J$11:$J$80,"&lt;&gt;Cancelled"))</x:f>
      </x:c>
      <x:c r="O29" s="62" t="str">
        <x:f>IF(A29="","",COUNTIFS('CHECK-INS'!$B$11:$B$90,A29,'CHECK-INS'!$J$11:$J$90,"&lt;&gt;",'CHECK-INS'!$M$11:$M$90,"&lt;&gt;Yes"))</x:f>
      </x:c>
      <x:c r="P29" s="57" t="str">
        <x:f>IF(A29="","",IF(OR(B29="",C29="",D29="",E29="",F29="",G29="",H29="",J29="",ISERROR(SEARCH("@",J29)),COUNTIF($A$11:$A$60,A29)&gt;1),"ERROR","PASS"))</x:f>
      </x:c>
      <x:c r="Q29" s="65" t="n">
        <x:f>IF(A29="",9999,IF(P29="ERROR",ROW()-10,IF(L29="Overdue",100+ROW()-10,IF(L29="Missing",200+ROW()-10,IF(L29="Due soon",300+ROW()-10,9999)))))</x:f>
        <x:v>9999</x:v>
      </x:c>
      <x:c r="R29" s="4"/>
      <x:c r="S29" s="4"/>
      <x:c r="T29" s="4"/>
      <x:c r="AE29" t="str">
        <x:f>IF(A29="","",IF(COUNTIF($A$11:$A$60,A29)&gt;1,"ERROR","PASS"))</x:f>
      </x:c>
    </x:row>
    <x:row r="30">
      <x:c r="A30" s="24"/>
      <x:c r="B30" s="24"/>
      <x:c r="C30" s="24"/>
      <x:c r="D30" s="24"/>
      <x:c r="E30" s="24"/>
      <x:c r="F30" s="26"/>
      <x:c r="G30" s="24"/>
      <x:c r="H30" s="24"/>
      <x:c r="I30" s="24"/>
      <x:c r="J30" s="24"/>
      <x:c r="K30" s="26"/>
      <x:c r="L30" s="57" t="str">
        <x:f>IF(A30="","",IF(H30="Exited","Closed",IF(K30="","Missing",IF(K30&lt;'SETUP'!$D$11,"Overdue",IF(K30&lt;='SETUP'!$D$11+'SETUP'!$D$12,"Due soon","On track")))))</x:f>
      </x:c>
      <x:c r="M30" s="62" t="str">
        <x:f>IF(A30="","",MAX(0,(YEAR('SETUP'!$D$11)-YEAR(F30))*12+MONTH('SETUP'!$D$11)-MONTH(F30)-IF(DAY('SETUP'!$D$11)&lt;DAY(F30),1,0)))</x:f>
      </x:c>
      <x:c r="N30" s="62" t="str">
        <x:f>IF(A30="","",COUNTIFS('GOALS'!$B$11:$B$80,A30,'GOALS'!$J$11:$J$80,"&lt;&gt;Complete",'GOALS'!$J$11:$J$80,"&lt;&gt;Cancelled"))</x:f>
      </x:c>
      <x:c r="O30" s="62" t="str">
        <x:f>IF(A30="","",COUNTIFS('CHECK-INS'!$B$11:$B$90,A30,'CHECK-INS'!$J$11:$J$90,"&lt;&gt;",'CHECK-INS'!$M$11:$M$90,"&lt;&gt;Yes"))</x:f>
      </x:c>
      <x:c r="P30" s="57" t="str">
        <x:f>IF(A30="","",IF(OR(B30="",C30="",D30="",E30="",F30="",G30="",H30="",J30="",ISERROR(SEARCH("@",J30)),COUNTIF($A$11:$A$60,A30)&gt;1),"ERROR","PASS"))</x:f>
      </x:c>
      <x:c r="Q30" s="65" t="n">
        <x:f>IF(A30="",9999,IF(P30="ERROR",ROW()-10,IF(L30="Overdue",100+ROW()-10,IF(L30="Missing",200+ROW()-10,IF(L30="Due soon",300+ROW()-10,9999)))))</x:f>
        <x:v>9999</x:v>
      </x:c>
      <x:c r="R30" s="4"/>
      <x:c r="S30" s="4"/>
      <x:c r="T30" s="4"/>
      <x:c r="AE30" t="str">
        <x:f>IF(A30="","",IF(COUNTIF($A$11:$A$60,A30)&gt;1,"ERROR","PASS"))</x:f>
      </x:c>
    </x:row>
    <x:row r="31">
      <x:c r="A31" s="24"/>
      <x:c r="B31" s="24"/>
      <x:c r="C31" s="24"/>
      <x:c r="D31" s="24"/>
      <x:c r="E31" s="24"/>
      <x:c r="F31" s="26"/>
      <x:c r="G31" s="24"/>
      <x:c r="H31" s="24"/>
      <x:c r="I31" s="24"/>
      <x:c r="J31" s="24"/>
      <x:c r="K31" s="26"/>
      <x:c r="L31" s="57" t="str">
        <x:f>IF(A31="","",IF(H31="Exited","Closed",IF(K31="","Missing",IF(K31&lt;'SETUP'!$D$11,"Overdue",IF(K31&lt;='SETUP'!$D$11+'SETUP'!$D$12,"Due soon","On track")))))</x:f>
      </x:c>
      <x:c r="M31" s="62" t="str">
        <x:f>IF(A31="","",MAX(0,(YEAR('SETUP'!$D$11)-YEAR(F31))*12+MONTH('SETUP'!$D$11)-MONTH(F31)-IF(DAY('SETUP'!$D$11)&lt;DAY(F31),1,0)))</x:f>
      </x:c>
      <x:c r="N31" s="62" t="str">
        <x:f>IF(A31="","",COUNTIFS('GOALS'!$B$11:$B$80,A31,'GOALS'!$J$11:$J$80,"&lt;&gt;Complete",'GOALS'!$J$11:$J$80,"&lt;&gt;Cancelled"))</x:f>
      </x:c>
      <x:c r="O31" s="62" t="str">
        <x:f>IF(A31="","",COUNTIFS('CHECK-INS'!$B$11:$B$90,A31,'CHECK-INS'!$J$11:$J$90,"&lt;&gt;",'CHECK-INS'!$M$11:$M$90,"&lt;&gt;Yes"))</x:f>
      </x:c>
      <x:c r="P31" s="57" t="str">
        <x:f>IF(A31="","",IF(OR(B31="",C31="",D31="",E31="",F31="",G31="",H31="",J31="",ISERROR(SEARCH("@",J31)),COUNTIF($A$11:$A$60,A31)&gt;1),"ERROR","PASS"))</x:f>
      </x:c>
      <x:c r="Q31" s="65" t="n">
        <x:f>IF(A31="",9999,IF(P31="ERROR",ROW()-10,IF(L31="Overdue",100+ROW()-10,IF(L31="Missing",200+ROW()-10,IF(L31="Due soon",300+ROW()-10,9999)))))</x:f>
        <x:v>9999</x:v>
      </x:c>
      <x:c r="R31" s="4"/>
      <x:c r="S31" s="4"/>
      <x:c r="T31" s="4"/>
      <x:c r="AE31" t="str">
        <x:f>IF(A31="","",IF(COUNTIF($A$11:$A$60,A31)&gt;1,"ERROR","PASS"))</x:f>
      </x:c>
    </x:row>
    <x:row r="32">
      <x:c r="A32" s="24"/>
      <x:c r="B32" s="24"/>
      <x:c r="C32" s="24"/>
      <x:c r="D32" s="24"/>
      <x:c r="E32" s="24"/>
      <x:c r="F32" s="26"/>
      <x:c r="G32" s="24"/>
      <x:c r="H32" s="24"/>
      <x:c r="I32" s="24"/>
      <x:c r="J32" s="24"/>
      <x:c r="K32" s="26"/>
      <x:c r="L32" s="57" t="str">
        <x:f>IF(A32="","",IF(H32="Exited","Closed",IF(K32="","Missing",IF(K32&lt;'SETUP'!$D$11,"Overdue",IF(K32&lt;='SETUP'!$D$11+'SETUP'!$D$12,"Due soon","On track")))))</x:f>
      </x:c>
      <x:c r="M32" s="62" t="str">
        <x:f>IF(A32="","",MAX(0,(YEAR('SETUP'!$D$11)-YEAR(F32))*12+MONTH('SETUP'!$D$11)-MONTH(F32)-IF(DAY('SETUP'!$D$11)&lt;DAY(F32),1,0)))</x:f>
      </x:c>
      <x:c r="N32" s="62" t="str">
        <x:f>IF(A32="","",COUNTIFS('GOALS'!$B$11:$B$80,A32,'GOALS'!$J$11:$J$80,"&lt;&gt;Complete",'GOALS'!$J$11:$J$80,"&lt;&gt;Cancelled"))</x:f>
      </x:c>
      <x:c r="O32" s="62" t="str">
        <x:f>IF(A32="","",COUNTIFS('CHECK-INS'!$B$11:$B$90,A32,'CHECK-INS'!$J$11:$J$90,"&lt;&gt;",'CHECK-INS'!$M$11:$M$90,"&lt;&gt;Yes"))</x:f>
      </x:c>
      <x:c r="P32" s="57" t="str">
        <x:f>IF(A32="","",IF(OR(B32="",C32="",D32="",E32="",F32="",G32="",H32="",J32="",ISERROR(SEARCH("@",J32)),COUNTIF($A$11:$A$60,A32)&gt;1),"ERROR","PASS"))</x:f>
      </x:c>
      <x:c r="Q32" s="65" t="n">
        <x:f>IF(A32="",9999,IF(P32="ERROR",ROW()-10,IF(L32="Overdue",100+ROW()-10,IF(L32="Missing",200+ROW()-10,IF(L32="Due soon",300+ROW()-10,9999)))))</x:f>
        <x:v>9999</x:v>
      </x:c>
      <x:c r="R32" s="4"/>
      <x:c r="S32" s="4"/>
      <x:c r="T32" s="4"/>
      <x:c r="AE32" t="str">
        <x:f>IF(A32="","",IF(COUNTIF($A$11:$A$60,A32)&gt;1,"ERROR","PASS"))</x:f>
      </x:c>
    </x:row>
    <x:row r="33">
      <x:c r="A33" s="24"/>
      <x:c r="B33" s="24"/>
      <x:c r="C33" s="24"/>
      <x:c r="D33" s="24"/>
      <x:c r="E33" s="24"/>
      <x:c r="F33" s="26"/>
      <x:c r="G33" s="24"/>
      <x:c r="H33" s="24"/>
      <x:c r="I33" s="24"/>
      <x:c r="J33" s="24"/>
      <x:c r="K33" s="26"/>
      <x:c r="L33" s="57" t="str">
        <x:f>IF(A33="","",IF(H33="Exited","Closed",IF(K33="","Missing",IF(K33&lt;'SETUP'!$D$11,"Overdue",IF(K33&lt;='SETUP'!$D$11+'SETUP'!$D$12,"Due soon","On track")))))</x:f>
      </x:c>
      <x:c r="M33" s="62" t="str">
        <x:f>IF(A33="","",MAX(0,(YEAR('SETUP'!$D$11)-YEAR(F33))*12+MONTH('SETUP'!$D$11)-MONTH(F33)-IF(DAY('SETUP'!$D$11)&lt;DAY(F33),1,0)))</x:f>
      </x:c>
      <x:c r="N33" s="62" t="str">
        <x:f>IF(A33="","",COUNTIFS('GOALS'!$B$11:$B$80,A33,'GOALS'!$J$11:$J$80,"&lt;&gt;Complete",'GOALS'!$J$11:$J$80,"&lt;&gt;Cancelled"))</x:f>
      </x:c>
      <x:c r="O33" s="62" t="str">
        <x:f>IF(A33="","",COUNTIFS('CHECK-INS'!$B$11:$B$90,A33,'CHECK-INS'!$J$11:$J$90,"&lt;&gt;",'CHECK-INS'!$M$11:$M$90,"&lt;&gt;Yes"))</x:f>
      </x:c>
      <x:c r="P33" s="57" t="str">
        <x:f>IF(A33="","",IF(OR(B33="",C33="",D33="",E33="",F33="",G33="",H33="",J33="",ISERROR(SEARCH("@",J33)),COUNTIF($A$11:$A$60,A33)&gt;1),"ERROR","PASS"))</x:f>
      </x:c>
      <x:c r="Q33" s="65" t="n">
        <x:f>IF(A33="",9999,IF(P33="ERROR",ROW()-10,IF(L33="Overdue",100+ROW()-10,IF(L33="Missing",200+ROW()-10,IF(L33="Due soon",300+ROW()-10,9999)))))</x:f>
        <x:v>9999</x:v>
      </x:c>
      <x:c r="R33" s="4"/>
      <x:c r="S33" s="4"/>
      <x:c r="T33" s="4"/>
      <x:c r="AE33" t="str">
        <x:f>IF(A33="","",IF(COUNTIF($A$11:$A$60,A33)&gt;1,"ERROR","PASS"))</x:f>
      </x:c>
    </x:row>
    <x:row r="34">
      <x:c r="A34" s="24"/>
      <x:c r="B34" s="24"/>
      <x:c r="C34" s="24"/>
      <x:c r="D34" s="24"/>
      <x:c r="E34" s="24"/>
      <x:c r="F34" s="26"/>
      <x:c r="G34" s="24"/>
      <x:c r="H34" s="24"/>
      <x:c r="I34" s="24"/>
      <x:c r="J34" s="24"/>
      <x:c r="K34" s="26"/>
      <x:c r="L34" s="57" t="str">
        <x:f>IF(A34="","",IF(H34="Exited","Closed",IF(K34="","Missing",IF(K34&lt;'SETUP'!$D$11,"Overdue",IF(K34&lt;='SETUP'!$D$11+'SETUP'!$D$12,"Due soon","On track")))))</x:f>
      </x:c>
      <x:c r="M34" s="62" t="str">
        <x:f>IF(A34="","",MAX(0,(YEAR('SETUP'!$D$11)-YEAR(F34))*12+MONTH('SETUP'!$D$11)-MONTH(F34)-IF(DAY('SETUP'!$D$11)&lt;DAY(F34),1,0)))</x:f>
      </x:c>
      <x:c r="N34" s="62" t="str">
        <x:f>IF(A34="","",COUNTIFS('GOALS'!$B$11:$B$80,A34,'GOALS'!$J$11:$J$80,"&lt;&gt;Complete",'GOALS'!$J$11:$J$80,"&lt;&gt;Cancelled"))</x:f>
      </x:c>
      <x:c r="O34" s="62" t="str">
        <x:f>IF(A34="","",COUNTIFS('CHECK-INS'!$B$11:$B$90,A34,'CHECK-INS'!$J$11:$J$90,"&lt;&gt;",'CHECK-INS'!$M$11:$M$90,"&lt;&gt;Yes"))</x:f>
      </x:c>
      <x:c r="P34" s="57" t="str">
        <x:f>IF(A34="","",IF(OR(B34="",C34="",D34="",E34="",F34="",G34="",H34="",J34="",ISERROR(SEARCH("@",J34)),COUNTIF($A$11:$A$60,A34)&gt;1),"ERROR","PASS"))</x:f>
      </x:c>
      <x:c r="Q34" s="65" t="n">
        <x:f>IF(A34="",9999,IF(P34="ERROR",ROW()-10,IF(L34="Overdue",100+ROW()-10,IF(L34="Missing",200+ROW()-10,IF(L34="Due soon",300+ROW()-10,9999)))))</x:f>
        <x:v>9999</x:v>
      </x:c>
      <x:c r="R34" s="4"/>
      <x:c r="S34" s="4"/>
      <x:c r="T34" s="4"/>
      <x:c r="AE34" t="str">
        <x:f>IF(A34="","",IF(COUNTIF($A$11:$A$60,A34)&gt;1,"ERROR","PASS"))</x:f>
      </x:c>
    </x:row>
    <x:row r="35">
      <x:c r="A35" s="24"/>
      <x:c r="B35" s="24"/>
      <x:c r="C35" s="24"/>
      <x:c r="D35" s="24"/>
      <x:c r="E35" s="24"/>
      <x:c r="F35" s="26"/>
      <x:c r="G35" s="24"/>
      <x:c r="H35" s="24"/>
      <x:c r="I35" s="24"/>
      <x:c r="J35" s="24"/>
      <x:c r="K35" s="26"/>
      <x:c r="L35" s="57" t="str">
        <x:f>IF(A35="","",IF(H35="Exited","Closed",IF(K35="","Missing",IF(K35&lt;'SETUP'!$D$11,"Overdue",IF(K35&lt;='SETUP'!$D$11+'SETUP'!$D$12,"Due soon","On track")))))</x:f>
      </x:c>
      <x:c r="M35" s="62" t="str">
        <x:f>IF(A35="","",MAX(0,(YEAR('SETUP'!$D$11)-YEAR(F35))*12+MONTH('SETUP'!$D$11)-MONTH(F35)-IF(DAY('SETUP'!$D$11)&lt;DAY(F35),1,0)))</x:f>
      </x:c>
      <x:c r="N35" s="62" t="str">
        <x:f>IF(A35="","",COUNTIFS('GOALS'!$B$11:$B$80,A35,'GOALS'!$J$11:$J$80,"&lt;&gt;Complete",'GOALS'!$J$11:$J$80,"&lt;&gt;Cancelled"))</x:f>
      </x:c>
      <x:c r="O35" s="62" t="str">
        <x:f>IF(A35="","",COUNTIFS('CHECK-INS'!$B$11:$B$90,A35,'CHECK-INS'!$J$11:$J$90,"&lt;&gt;",'CHECK-INS'!$M$11:$M$90,"&lt;&gt;Yes"))</x:f>
      </x:c>
      <x:c r="P35" s="57" t="str">
        <x:f>IF(A35="","",IF(OR(B35="",C35="",D35="",E35="",F35="",G35="",H35="",J35="",ISERROR(SEARCH("@",J35)),COUNTIF($A$11:$A$60,A35)&gt;1),"ERROR","PASS"))</x:f>
      </x:c>
      <x:c r="Q35" s="65" t="n">
        <x:f>IF(A35="",9999,IF(P35="ERROR",ROW()-10,IF(L35="Overdue",100+ROW()-10,IF(L35="Missing",200+ROW()-10,IF(L35="Due soon",300+ROW()-10,9999)))))</x:f>
        <x:v>9999</x:v>
      </x:c>
      <x:c r="R35" s="4"/>
      <x:c r="S35" s="4"/>
      <x:c r="T35" s="4"/>
      <x:c r="AE35" t="str">
        <x:f>IF(A35="","",IF(COUNTIF($A$11:$A$60,A35)&gt;1,"ERROR","PASS"))</x:f>
      </x:c>
    </x:row>
    <x:row r="36">
      <x:c r="A36" s="24"/>
      <x:c r="B36" s="24"/>
      <x:c r="C36" s="24"/>
      <x:c r="D36" s="24"/>
      <x:c r="E36" s="24"/>
      <x:c r="F36" s="26"/>
      <x:c r="G36" s="24"/>
      <x:c r="H36" s="24"/>
      <x:c r="I36" s="24"/>
      <x:c r="J36" s="24"/>
      <x:c r="K36" s="26"/>
      <x:c r="L36" s="57" t="str">
        <x:f>IF(A36="","",IF(H36="Exited","Closed",IF(K36="","Missing",IF(K36&lt;'SETUP'!$D$11,"Overdue",IF(K36&lt;='SETUP'!$D$11+'SETUP'!$D$12,"Due soon","On track")))))</x:f>
      </x:c>
      <x:c r="M36" s="62" t="str">
        <x:f>IF(A36="","",MAX(0,(YEAR('SETUP'!$D$11)-YEAR(F36))*12+MONTH('SETUP'!$D$11)-MONTH(F36)-IF(DAY('SETUP'!$D$11)&lt;DAY(F36),1,0)))</x:f>
      </x:c>
      <x:c r="N36" s="62" t="str">
        <x:f>IF(A36="","",COUNTIFS('GOALS'!$B$11:$B$80,A36,'GOALS'!$J$11:$J$80,"&lt;&gt;Complete",'GOALS'!$J$11:$J$80,"&lt;&gt;Cancelled"))</x:f>
      </x:c>
      <x:c r="O36" s="62" t="str">
        <x:f>IF(A36="","",COUNTIFS('CHECK-INS'!$B$11:$B$90,A36,'CHECK-INS'!$J$11:$J$90,"&lt;&gt;",'CHECK-INS'!$M$11:$M$90,"&lt;&gt;Yes"))</x:f>
      </x:c>
      <x:c r="P36" s="57" t="str">
        <x:f>IF(A36="","",IF(OR(B36="",C36="",D36="",E36="",F36="",G36="",H36="",J36="",ISERROR(SEARCH("@",J36)),COUNTIF($A$11:$A$60,A36)&gt;1),"ERROR","PASS"))</x:f>
      </x:c>
      <x:c r="Q36" s="65" t="n">
        <x:f>IF(A36="",9999,IF(P36="ERROR",ROW()-10,IF(L36="Overdue",100+ROW()-10,IF(L36="Missing",200+ROW()-10,IF(L36="Due soon",300+ROW()-10,9999)))))</x:f>
        <x:v>9999</x:v>
      </x:c>
      <x:c r="R36" s="4"/>
      <x:c r="S36" s="4"/>
      <x:c r="T36" s="4"/>
      <x:c r="AE36" t="str">
        <x:f>IF(A36="","",IF(COUNTIF($A$11:$A$60,A36)&gt;1,"ERROR","PASS"))</x:f>
      </x:c>
    </x:row>
    <x:row r="37">
      <x:c r="A37" s="24"/>
      <x:c r="B37" s="24"/>
      <x:c r="C37" s="24"/>
      <x:c r="D37" s="24"/>
      <x:c r="E37" s="24"/>
      <x:c r="F37" s="26"/>
      <x:c r="G37" s="24"/>
      <x:c r="H37" s="24"/>
      <x:c r="I37" s="24"/>
      <x:c r="J37" s="24"/>
      <x:c r="K37" s="26"/>
      <x:c r="L37" s="57" t="str">
        <x:f>IF(A37="","",IF(H37="Exited","Closed",IF(K37="","Missing",IF(K37&lt;'SETUP'!$D$11,"Overdue",IF(K37&lt;='SETUP'!$D$11+'SETUP'!$D$12,"Due soon","On track")))))</x:f>
      </x:c>
      <x:c r="M37" s="62" t="str">
        <x:f>IF(A37="","",MAX(0,(YEAR('SETUP'!$D$11)-YEAR(F37))*12+MONTH('SETUP'!$D$11)-MONTH(F37)-IF(DAY('SETUP'!$D$11)&lt;DAY(F37),1,0)))</x:f>
      </x:c>
      <x:c r="N37" s="62" t="str">
        <x:f>IF(A37="","",COUNTIFS('GOALS'!$B$11:$B$80,A37,'GOALS'!$J$11:$J$80,"&lt;&gt;Complete",'GOALS'!$J$11:$J$80,"&lt;&gt;Cancelled"))</x:f>
      </x:c>
      <x:c r="O37" s="62" t="str">
        <x:f>IF(A37="","",COUNTIFS('CHECK-INS'!$B$11:$B$90,A37,'CHECK-INS'!$J$11:$J$90,"&lt;&gt;",'CHECK-INS'!$M$11:$M$90,"&lt;&gt;Yes"))</x:f>
      </x:c>
      <x:c r="P37" s="57" t="str">
        <x:f>IF(A37="","",IF(OR(B37="",C37="",D37="",E37="",F37="",G37="",H37="",J37="",ISERROR(SEARCH("@",J37)),COUNTIF($A$11:$A$60,A37)&gt;1),"ERROR","PASS"))</x:f>
      </x:c>
      <x:c r="Q37" s="65" t="n">
        <x:f>IF(A37="",9999,IF(P37="ERROR",ROW()-10,IF(L37="Overdue",100+ROW()-10,IF(L37="Missing",200+ROW()-10,IF(L37="Due soon",300+ROW()-10,9999)))))</x:f>
        <x:v>9999</x:v>
      </x:c>
      <x:c r="R37" s="4"/>
      <x:c r="S37" s="4"/>
      <x:c r="T37" s="4"/>
      <x:c r="AE37" t="str">
        <x:f>IF(A37="","",IF(COUNTIF($A$11:$A$60,A37)&gt;1,"ERROR","PASS"))</x:f>
      </x:c>
    </x:row>
    <x:row r="38">
      <x:c r="A38" s="24"/>
      <x:c r="B38" s="24"/>
      <x:c r="C38" s="24"/>
      <x:c r="D38" s="24"/>
      <x:c r="E38" s="24"/>
      <x:c r="F38" s="26"/>
      <x:c r="G38" s="24"/>
      <x:c r="H38" s="24"/>
      <x:c r="I38" s="24"/>
      <x:c r="J38" s="24"/>
      <x:c r="K38" s="26"/>
      <x:c r="L38" s="57" t="str">
        <x:f>IF(A38="","",IF(H38="Exited","Closed",IF(K38="","Missing",IF(K38&lt;'SETUP'!$D$11,"Overdue",IF(K38&lt;='SETUP'!$D$11+'SETUP'!$D$12,"Due soon","On track")))))</x:f>
      </x:c>
      <x:c r="M38" s="62" t="str">
        <x:f>IF(A38="","",MAX(0,(YEAR('SETUP'!$D$11)-YEAR(F38))*12+MONTH('SETUP'!$D$11)-MONTH(F38)-IF(DAY('SETUP'!$D$11)&lt;DAY(F38),1,0)))</x:f>
      </x:c>
      <x:c r="N38" s="62" t="str">
        <x:f>IF(A38="","",COUNTIFS('GOALS'!$B$11:$B$80,A38,'GOALS'!$J$11:$J$80,"&lt;&gt;Complete",'GOALS'!$J$11:$J$80,"&lt;&gt;Cancelled"))</x:f>
      </x:c>
      <x:c r="O38" s="62" t="str">
        <x:f>IF(A38="","",COUNTIFS('CHECK-INS'!$B$11:$B$90,A38,'CHECK-INS'!$J$11:$J$90,"&lt;&gt;",'CHECK-INS'!$M$11:$M$90,"&lt;&gt;Yes"))</x:f>
      </x:c>
      <x:c r="P38" s="57" t="str">
        <x:f>IF(A38="","",IF(OR(B38="",C38="",D38="",E38="",F38="",G38="",H38="",J38="",ISERROR(SEARCH("@",J38)),COUNTIF($A$11:$A$60,A38)&gt;1),"ERROR","PASS"))</x:f>
      </x:c>
      <x:c r="Q38" s="65" t="n">
        <x:f>IF(A38="",9999,IF(P38="ERROR",ROW()-10,IF(L38="Overdue",100+ROW()-10,IF(L38="Missing",200+ROW()-10,IF(L38="Due soon",300+ROW()-10,9999)))))</x:f>
        <x:v>9999</x:v>
      </x:c>
      <x:c r="R38" s="4"/>
      <x:c r="S38" s="4"/>
      <x:c r="T38" s="4"/>
      <x:c r="AE38" t="str">
        <x:f>IF(A38="","",IF(COUNTIF($A$11:$A$60,A38)&gt;1,"ERROR","PASS"))</x:f>
      </x:c>
    </x:row>
    <x:row r="39">
      <x:c r="A39" s="24"/>
      <x:c r="B39" s="24"/>
      <x:c r="C39" s="24"/>
      <x:c r="D39" s="24"/>
      <x:c r="E39" s="24"/>
      <x:c r="F39" s="26"/>
      <x:c r="G39" s="24"/>
      <x:c r="H39" s="24"/>
      <x:c r="I39" s="24"/>
      <x:c r="J39" s="24"/>
      <x:c r="K39" s="26"/>
      <x:c r="L39" s="57" t="str">
        <x:f>IF(A39="","",IF(H39="Exited","Closed",IF(K39="","Missing",IF(K39&lt;'SETUP'!$D$11,"Overdue",IF(K39&lt;='SETUP'!$D$11+'SETUP'!$D$12,"Due soon","On track")))))</x:f>
      </x:c>
      <x:c r="M39" s="62" t="str">
        <x:f>IF(A39="","",MAX(0,(YEAR('SETUP'!$D$11)-YEAR(F39))*12+MONTH('SETUP'!$D$11)-MONTH(F39)-IF(DAY('SETUP'!$D$11)&lt;DAY(F39),1,0)))</x:f>
      </x:c>
      <x:c r="N39" s="62" t="str">
        <x:f>IF(A39="","",COUNTIFS('GOALS'!$B$11:$B$80,A39,'GOALS'!$J$11:$J$80,"&lt;&gt;Complete",'GOALS'!$J$11:$J$80,"&lt;&gt;Cancelled"))</x:f>
      </x:c>
      <x:c r="O39" s="62" t="str">
        <x:f>IF(A39="","",COUNTIFS('CHECK-INS'!$B$11:$B$90,A39,'CHECK-INS'!$J$11:$J$90,"&lt;&gt;",'CHECK-INS'!$M$11:$M$90,"&lt;&gt;Yes"))</x:f>
      </x:c>
      <x:c r="P39" s="57" t="str">
        <x:f>IF(A39="","",IF(OR(B39="",C39="",D39="",E39="",F39="",G39="",H39="",J39="",ISERROR(SEARCH("@",J39)),COUNTIF($A$11:$A$60,A39)&gt;1),"ERROR","PASS"))</x:f>
      </x:c>
      <x:c r="Q39" s="65" t="n">
        <x:f>IF(A39="",9999,IF(P39="ERROR",ROW()-10,IF(L39="Overdue",100+ROW()-10,IF(L39="Missing",200+ROW()-10,IF(L39="Due soon",300+ROW()-10,9999)))))</x:f>
        <x:v>9999</x:v>
      </x:c>
      <x:c r="R39" s="4"/>
      <x:c r="S39" s="4"/>
      <x:c r="T39" s="4"/>
      <x:c r="AE39" t="str">
        <x:f>IF(A39="","",IF(COUNTIF($A$11:$A$60,A39)&gt;1,"ERROR","PASS"))</x:f>
      </x:c>
    </x:row>
    <x:row r="40">
      <x:c r="A40" s="24"/>
      <x:c r="B40" s="24"/>
      <x:c r="C40" s="24"/>
      <x:c r="D40" s="24"/>
      <x:c r="E40" s="24"/>
      <x:c r="F40" s="26"/>
      <x:c r="G40" s="24"/>
      <x:c r="H40" s="24"/>
      <x:c r="I40" s="24"/>
      <x:c r="J40" s="24"/>
      <x:c r="K40" s="26"/>
      <x:c r="L40" s="57" t="str">
        <x:f>IF(A40="","",IF(H40="Exited","Closed",IF(K40="","Missing",IF(K40&lt;'SETUP'!$D$11,"Overdue",IF(K40&lt;='SETUP'!$D$11+'SETUP'!$D$12,"Due soon","On track")))))</x:f>
      </x:c>
      <x:c r="M40" s="62" t="str">
        <x:f>IF(A40="","",MAX(0,(YEAR('SETUP'!$D$11)-YEAR(F40))*12+MONTH('SETUP'!$D$11)-MONTH(F40)-IF(DAY('SETUP'!$D$11)&lt;DAY(F40),1,0)))</x:f>
      </x:c>
      <x:c r="N40" s="62" t="str">
        <x:f>IF(A40="","",COUNTIFS('GOALS'!$B$11:$B$80,A40,'GOALS'!$J$11:$J$80,"&lt;&gt;Complete",'GOALS'!$J$11:$J$80,"&lt;&gt;Cancelled"))</x:f>
      </x:c>
      <x:c r="O40" s="62" t="str">
        <x:f>IF(A40="","",COUNTIFS('CHECK-INS'!$B$11:$B$90,A40,'CHECK-INS'!$J$11:$J$90,"&lt;&gt;",'CHECK-INS'!$M$11:$M$90,"&lt;&gt;Yes"))</x:f>
      </x:c>
      <x:c r="P40" s="57" t="str">
        <x:f>IF(A40="","",IF(OR(B40="",C40="",D40="",E40="",F40="",G40="",H40="",J40="",ISERROR(SEARCH("@",J40)),COUNTIF($A$11:$A$60,A40)&gt;1),"ERROR","PASS"))</x:f>
      </x:c>
      <x:c r="Q40" s="65" t="n">
        <x:f>IF(A40="",9999,IF(P40="ERROR",ROW()-10,IF(L40="Overdue",100+ROW()-10,IF(L40="Missing",200+ROW()-10,IF(L40="Due soon",300+ROW()-10,9999)))))</x:f>
        <x:v>9999</x:v>
      </x:c>
      <x:c r="R40" s="4"/>
      <x:c r="S40" s="4"/>
      <x:c r="T40" s="4"/>
      <x:c r="AE40" t="str">
        <x:f>IF(A40="","",IF(COUNTIF($A$11:$A$60,A40)&gt;1,"ERROR","PASS"))</x:f>
      </x:c>
    </x:row>
    <x:row r="41">
      <x:c r="A41" s="24"/>
      <x:c r="B41" s="24"/>
      <x:c r="C41" s="24"/>
      <x:c r="D41" s="24"/>
      <x:c r="E41" s="24"/>
      <x:c r="F41" s="26"/>
      <x:c r="G41" s="24"/>
      <x:c r="H41" s="24"/>
      <x:c r="I41" s="24"/>
      <x:c r="J41" s="24"/>
      <x:c r="K41" s="26"/>
      <x:c r="L41" s="57" t="str">
        <x:f>IF(A41="","",IF(H41="Exited","Closed",IF(K41="","Missing",IF(K41&lt;'SETUP'!$D$11,"Overdue",IF(K41&lt;='SETUP'!$D$11+'SETUP'!$D$12,"Due soon","On track")))))</x:f>
      </x:c>
      <x:c r="M41" s="62" t="str">
        <x:f>IF(A41="","",MAX(0,(YEAR('SETUP'!$D$11)-YEAR(F41))*12+MONTH('SETUP'!$D$11)-MONTH(F41)-IF(DAY('SETUP'!$D$11)&lt;DAY(F41),1,0)))</x:f>
      </x:c>
      <x:c r="N41" s="62" t="str">
        <x:f>IF(A41="","",COUNTIFS('GOALS'!$B$11:$B$80,A41,'GOALS'!$J$11:$J$80,"&lt;&gt;Complete",'GOALS'!$J$11:$J$80,"&lt;&gt;Cancelled"))</x:f>
      </x:c>
      <x:c r="O41" s="62" t="str">
        <x:f>IF(A41="","",COUNTIFS('CHECK-INS'!$B$11:$B$90,A41,'CHECK-INS'!$J$11:$J$90,"&lt;&gt;",'CHECK-INS'!$M$11:$M$90,"&lt;&gt;Yes"))</x:f>
      </x:c>
      <x:c r="P41" s="57" t="str">
        <x:f>IF(A41="","",IF(OR(B41="",C41="",D41="",E41="",F41="",G41="",H41="",J41="",ISERROR(SEARCH("@",J41)),COUNTIF($A$11:$A$60,A41)&gt;1),"ERROR","PASS"))</x:f>
      </x:c>
      <x:c r="Q41" s="65" t="n">
        <x:f>IF(A41="",9999,IF(P41="ERROR",ROW()-10,IF(L41="Overdue",100+ROW()-10,IF(L41="Missing",200+ROW()-10,IF(L41="Due soon",300+ROW()-10,9999)))))</x:f>
        <x:v>9999</x:v>
      </x:c>
      <x:c r="R41" s="4"/>
      <x:c r="S41" s="4"/>
      <x:c r="T41" s="4"/>
      <x:c r="AE41" t="str">
        <x:f>IF(A41="","",IF(COUNTIF($A$11:$A$60,A41)&gt;1,"ERROR","PASS"))</x:f>
      </x:c>
    </x:row>
    <x:row r="42">
      <x:c r="A42" s="24"/>
      <x:c r="B42" s="24"/>
      <x:c r="C42" s="24"/>
      <x:c r="D42" s="24"/>
      <x:c r="E42" s="24"/>
      <x:c r="F42" s="26"/>
      <x:c r="G42" s="24"/>
      <x:c r="H42" s="24"/>
      <x:c r="I42" s="24"/>
      <x:c r="J42" s="24"/>
      <x:c r="K42" s="26"/>
      <x:c r="L42" s="57" t="str">
        <x:f>IF(A42="","",IF(H42="Exited","Closed",IF(K42="","Missing",IF(K42&lt;'SETUP'!$D$11,"Overdue",IF(K42&lt;='SETUP'!$D$11+'SETUP'!$D$12,"Due soon","On track")))))</x:f>
      </x:c>
      <x:c r="M42" s="62" t="str">
        <x:f>IF(A42="","",MAX(0,(YEAR('SETUP'!$D$11)-YEAR(F42))*12+MONTH('SETUP'!$D$11)-MONTH(F42)-IF(DAY('SETUP'!$D$11)&lt;DAY(F42),1,0)))</x:f>
      </x:c>
      <x:c r="N42" s="62" t="str">
        <x:f>IF(A42="","",COUNTIFS('GOALS'!$B$11:$B$80,A42,'GOALS'!$J$11:$J$80,"&lt;&gt;Complete",'GOALS'!$J$11:$J$80,"&lt;&gt;Cancelled"))</x:f>
      </x:c>
      <x:c r="O42" s="62" t="str">
        <x:f>IF(A42="","",COUNTIFS('CHECK-INS'!$B$11:$B$90,A42,'CHECK-INS'!$J$11:$J$90,"&lt;&gt;",'CHECK-INS'!$M$11:$M$90,"&lt;&gt;Yes"))</x:f>
      </x:c>
      <x:c r="P42" s="57" t="str">
        <x:f>IF(A42="","",IF(OR(B42="",C42="",D42="",E42="",F42="",G42="",H42="",J42="",ISERROR(SEARCH("@",J42)),COUNTIF($A$11:$A$60,A42)&gt;1),"ERROR","PASS"))</x:f>
      </x:c>
      <x:c r="Q42" s="65" t="n">
        <x:f>IF(A42="",9999,IF(P42="ERROR",ROW()-10,IF(L42="Overdue",100+ROW()-10,IF(L42="Missing",200+ROW()-10,IF(L42="Due soon",300+ROW()-10,9999)))))</x:f>
        <x:v>9999</x:v>
      </x:c>
      <x:c r="R42" s="4"/>
      <x:c r="S42" s="4"/>
      <x:c r="T42" s="4"/>
      <x:c r="AE42" t="str">
        <x:f>IF(A42="","",IF(COUNTIF($A$11:$A$60,A42)&gt;1,"ERROR","PASS"))</x:f>
      </x:c>
    </x:row>
    <x:row r="43">
      <x:c r="A43" s="24"/>
      <x:c r="B43" s="24"/>
      <x:c r="C43" s="24"/>
      <x:c r="D43" s="24"/>
      <x:c r="E43" s="24"/>
      <x:c r="F43" s="26"/>
      <x:c r="G43" s="24"/>
      <x:c r="H43" s="24"/>
      <x:c r="I43" s="24"/>
      <x:c r="J43" s="24"/>
      <x:c r="K43" s="26"/>
      <x:c r="L43" s="57" t="str">
        <x:f>IF(A43="","",IF(H43="Exited","Closed",IF(K43="","Missing",IF(K43&lt;'SETUP'!$D$11,"Overdue",IF(K43&lt;='SETUP'!$D$11+'SETUP'!$D$12,"Due soon","On track")))))</x:f>
      </x:c>
      <x:c r="M43" s="62" t="str">
        <x:f>IF(A43="","",MAX(0,(YEAR('SETUP'!$D$11)-YEAR(F43))*12+MONTH('SETUP'!$D$11)-MONTH(F43)-IF(DAY('SETUP'!$D$11)&lt;DAY(F43),1,0)))</x:f>
      </x:c>
      <x:c r="N43" s="62" t="str">
        <x:f>IF(A43="","",COUNTIFS('GOALS'!$B$11:$B$80,A43,'GOALS'!$J$11:$J$80,"&lt;&gt;Complete",'GOALS'!$J$11:$J$80,"&lt;&gt;Cancelled"))</x:f>
      </x:c>
      <x:c r="O43" s="62" t="str">
        <x:f>IF(A43="","",COUNTIFS('CHECK-INS'!$B$11:$B$90,A43,'CHECK-INS'!$J$11:$J$90,"&lt;&gt;",'CHECK-INS'!$M$11:$M$90,"&lt;&gt;Yes"))</x:f>
      </x:c>
      <x:c r="P43" s="57" t="str">
        <x:f>IF(A43="","",IF(OR(B43="",C43="",D43="",E43="",F43="",G43="",H43="",J43="",ISERROR(SEARCH("@",J43)),COUNTIF($A$11:$A$60,A43)&gt;1),"ERROR","PASS"))</x:f>
      </x:c>
      <x:c r="Q43" s="65" t="n">
        <x:f>IF(A43="",9999,IF(P43="ERROR",ROW()-10,IF(L43="Overdue",100+ROW()-10,IF(L43="Missing",200+ROW()-10,IF(L43="Due soon",300+ROW()-10,9999)))))</x:f>
        <x:v>9999</x:v>
      </x:c>
      <x:c r="R43" s="4"/>
      <x:c r="S43" s="4"/>
      <x:c r="T43" s="4"/>
      <x:c r="AE43" t="str">
        <x:f>IF(A43="","",IF(COUNTIF($A$11:$A$60,A43)&gt;1,"ERROR","PASS"))</x:f>
      </x:c>
    </x:row>
    <x:row r="44">
      <x:c r="A44" s="24"/>
      <x:c r="B44" s="24"/>
      <x:c r="C44" s="24"/>
      <x:c r="D44" s="24"/>
      <x:c r="E44" s="24"/>
      <x:c r="F44" s="26"/>
      <x:c r="G44" s="24"/>
      <x:c r="H44" s="24"/>
      <x:c r="I44" s="24"/>
      <x:c r="J44" s="24"/>
      <x:c r="K44" s="26"/>
      <x:c r="L44" s="57" t="str">
        <x:f>IF(A44="","",IF(H44="Exited","Closed",IF(K44="","Missing",IF(K44&lt;'SETUP'!$D$11,"Overdue",IF(K44&lt;='SETUP'!$D$11+'SETUP'!$D$12,"Due soon","On track")))))</x:f>
      </x:c>
      <x:c r="M44" s="62" t="str">
        <x:f>IF(A44="","",MAX(0,(YEAR('SETUP'!$D$11)-YEAR(F44))*12+MONTH('SETUP'!$D$11)-MONTH(F44)-IF(DAY('SETUP'!$D$11)&lt;DAY(F44),1,0)))</x:f>
      </x:c>
      <x:c r="N44" s="62" t="str">
        <x:f>IF(A44="","",COUNTIFS('GOALS'!$B$11:$B$80,A44,'GOALS'!$J$11:$J$80,"&lt;&gt;Complete",'GOALS'!$J$11:$J$80,"&lt;&gt;Cancelled"))</x:f>
      </x:c>
      <x:c r="O44" s="62" t="str">
        <x:f>IF(A44="","",COUNTIFS('CHECK-INS'!$B$11:$B$90,A44,'CHECK-INS'!$J$11:$J$90,"&lt;&gt;",'CHECK-INS'!$M$11:$M$90,"&lt;&gt;Yes"))</x:f>
      </x:c>
      <x:c r="P44" s="57" t="str">
        <x:f>IF(A44="","",IF(OR(B44="",C44="",D44="",E44="",F44="",G44="",H44="",J44="",ISERROR(SEARCH("@",J44)),COUNTIF($A$11:$A$60,A44)&gt;1),"ERROR","PASS"))</x:f>
      </x:c>
      <x:c r="Q44" s="65" t="n">
        <x:f>IF(A44="",9999,IF(P44="ERROR",ROW()-10,IF(L44="Overdue",100+ROW()-10,IF(L44="Missing",200+ROW()-10,IF(L44="Due soon",300+ROW()-10,9999)))))</x:f>
        <x:v>9999</x:v>
      </x:c>
      <x:c r="R44" s="4"/>
      <x:c r="S44" s="4"/>
      <x:c r="T44" s="4"/>
      <x:c r="AE44" t="str">
        <x:f>IF(A44="","",IF(COUNTIF($A$11:$A$60,A44)&gt;1,"ERROR","PASS"))</x:f>
      </x:c>
    </x:row>
    <x:row r="45">
      <x:c r="A45" s="24"/>
      <x:c r="B45" s="24"/>
      <x:c r="C45" s="24"/>
      <x:c r="D45" s="24"/>
      <x:c r="E45" s="24"/>
      <x:c r="F45" s="26"/>
      <x:c r="G45" s="24"/>
      <x:c r="H45" s="24"/>
      <x:c r="I45" s="24"/>
      <x:c r="J45" s="24"/>
      <x:c r="K45" s="26"/>
      <x:c r="L45" s="57" t="str">
        <x:f>IF(A45="","",IF(H45="Exited","Closed",IF(K45="","Missing",IF(K45&lt;'SETUP'!$D$11,"Overdue",IF(K45&lt;='SETUP'!$D$11+'SETUP'!$D$12,"Due soon","On track")))))</x:f>
      </x:c>
      <x:c r="M45" s="62" t="str">
        <x:f>IF(A45="","",MAX(0,(YEAR('SETUP'!$D$11)-YEAR(F45))*12+MONTH('SETUP'!$D$11)-MONTH(F45)-IF(DAY('SETUP'!$D$11)&lt;DAY(F45),1,0)))</x:f>
      </x:c>
      <x:c r="N45" s="62" t="str">
        <x:f>IF(A45="","",COUNTIFS('GOALS'!$B$11:$B$80,A45,'GOALS'!$J$11:$J$80,"&lt;&gt;Complete",'GOALS'!$J$11:$J$80,"&lt;&gt;Cancelled"))</x:f>
      </x:c>
      <x:c r="O45" s="62" t="str">
        <x:f>IF(A45="","",COUNTIFS('CHECK-INS'!$B$11:$B$90,A45,'CHECK-INS'!$J$11:$J$90,"&lt;&gt;",'CHECK-INS'!$M$11:$M$90,"&lt;&gt;Yes"))</x:f>
      </x:c>
      <x:c r="P45" s="57" t="str">
        <x:f>IF(A45="","",IF(OR(B45="",C45="",D45="",E45="",F45="",G45="",H45="",J45="",ISERROR(SEARCH("@",J45)),COUNTIF($A$11:$A$60,A45)&gt;1),"ERROR","PASS"))</x:f>
      </x:c>
      <x:c r="Q45" s="65" t="n">
        <x:f>IF(A45="",9999,IF(P45="ERROR",ROW()-10,IF(L45="Overdue",100+ROW()-10,IF(L45="Missing",200+ROW()-10,IF(L45="Due soon",300+ROW()-10,9999)))))</x:f>
        <x:v>9999</x:v>
      </x:c>
      <x:c r="R45" s="4"/>
      <x:c r="S45" s="4"/>
      <x:c r="T45" s="4"/>
      <x:c r="AE45" t="str">
        <x:f>IF(A45="","",IF(COUNTIF($A$11:$A$60,A45)&gt;1,"ERROR","PASS"))</x:f>
      </x:c>
    </x:row>
    <x:row r="46">
      <x:c r="A46" s="24"/>
      <x:c r="B46" s="24"/>
      <x:c r="C46" s="24"/>
      <x:c r="D46" s="24"/>
      <x:c r="E46" s="24"/>
      <x:c r="F46" s="26"/>
      <x:c r="G46" s="24"/>
      <x:c r="H46" s="24"/>
      <x:c r="I46" s="24"/>
      <x:c r="J46" s="24"/>
      <x:c r="K46" s="26"/>
      <x:c r="L46" s="57" t="str">
        <x:f>IF(A46="","",IF(H46="Exited","Closed",IF(K46="","Missing",IF(K46&lt;'SETUP'!$D$11,"Overdue",IF(K46&lt;='SETUP'!$D$11+'SETUP'!$D$12,"Due soon","On track")))))</x:f>
      </x:c>
      <x:c r="M46" s="62" t="str">
        <x:f>IF(A46="","",MAX(0,(YEAR('SETUP'!$D$11)-YEAR(F46))*12+MONTH('SETUP'!$D$11)-MONTH(F46)-IF(DAY('SETUP'!$D$11)&lt;DAY(F46),1,0)))</x:f>
      </x:c>
      <x:c r="N46" s="62" t="str">
        <x:f>IF(A46="","",COUNTIFS('GOALS'!$B$11:$B$80,A46,'GOALS'!$J$11:$J$80,"&lt;&gt;Complete",'GOALS'!$J$11:$J$80,"&lt;&gt;Cancelled"))</x:f>
      </x:c>
      <x:c r="O46" s="62" t="str">
        <x:f>IF(A46="","",COUNTIFS('CHECK-INS'!$B$11:$B$90,A46,'CHECK-INS'!$J$11:$J$90,"&lt;&gt;",'CHECK-INS'!$M$11:$M$90,"&lt;&gt;Yes"))</x:f>
      </x:c>
      <x:c r="P46" s="57" t="str">
        <x:f>IF(A46="","",IF(OR(B46="",C46="",D46="",E46="",F46="",G46="",H46="",J46="",ISERROR(SEARCH("@",J46)),COUNTIF($A$11:$A$60,A46)&gt;1),"ERROR","PASS"))</x:f>
      </x:c>
      <x:c r="Q46" s="65" t="n">
        <x:f>IF(A46="",9999,IF(P46="ERROR",ROW()-10,IF(L46="Overdue",100+ROW()-10,IF(L46="Missing",200+ROW()-10,IF(L46="Due soon",300+ROW()-10,9999)))))</x:f>
        <x:v>9999</x:v>
      </x:c>
      <x:c r="R46" s="4"/>
      <x:c r="S46" s="4"/>
      <x:c r="T46" s="4"/>
      <x:c r="AE46" t="str">
        <x:f>IF(A46="","",IF(COUNTIF($A$11:$A$60,A46)&gt;1,"ERROR","PASS"))</x:f>
      </x:c>
    </x:row>
    <x:row r="47">
      <x:c r="A47" s="24"/>
      <x:c r="B47" s="24"/>
      <x:c r="C47" s="24"/>
      <x:c r="D47" s="24"/>
      <x:c r="E47" s="24"/>
      <x:c r="F47" s="26"/>
      <x:c r="G47" s="24"/>
      <x:c r="H47" s="24"/>
      <x:c r="I47" s="24"/>
      <x:c r="J47" s="24"/>
      <x:c r="K47" s="26"/>
      <x:c r="L47" s="57" t="str">
        <x:f>IF(A47="","",IF(H47="Exited","Closed",IF(K47="","Missing",IF(K47&lt;'SETUP'!$D$11,"Overdue",IF(K47&lt;='SETUP'!$D$11+'SETUP'!$D$12,"Due soon","On track")))))</x:f>
      </x:c>
      <x:c r="M47" s="62" t="str">
        <x:f>IF(A47="","",MAX(0,(YEAR('SETUP'!$D$11)-YEAR(F47))*12+MONTH('SETUP'!$D$11)-MONTH(F47)-IF(DAY('SETUP'!$D$11)&lt;DAY(F47),1,0)))</x:f>
      </x:c>
      <x:c r="N47" s="62" t="str">
        <x:f>IF(A47="","",COUNTIFS('GOALS'!$B$11:$B$80,A47,'GOALS'!$J$11:$J$80,"&lt;&gt;Complete",'GOALS'!$J$11:$J$80,"&lt;&gt;Cancelled"))</x:f>
      </x:c>
      <x:c r="O47" s="62" t="str">
        <x:f>IF(A47="","",COUNTIFS('CHECK-INS'!$B$11:$B$90,A47,'CHECK-INS'!$J$11:$J$90,"&lt;&gt;",'CHECK-INS'!$M$11:$M$90,"&lt;&gt;Yes"))</x:f>
      </x:c>
      <x:c r="P47" s="57" t="str">
        <x:f>IF(A47="","",IF(OR(B47="",C47="",D47="",E47="",F47="",G47="",H47="",J47="",ISERROR(SEARCH("@",J47)),COUNTIF($A$11:$A$60,A47)&gt;1),"ERROR","PASS"))</x:f>
      </x:c>
      <x:c r="Q47" s="65" t="n">
        <x:f>IF(A47="",9999,IF(P47="ERROR",ROW()-10,IF(L47="Overdue",100+ROW()-10,IF(L47="Missing",200+ROW()-10,IF(L47="Due soon",300+ROW()-10,9999)))))</x:f>
        <x:v>9999</x:v>
      </x:c>
      <x:c r="R47" s="4"/>
      <x:c r="S47" s="4"/>
      <x:c r="T47" s="4"/>
      <x:c r="AE47" t="str">
        <x:f>IF(A47="","",IF(COUNTIF($A$11:$A$60,A47)&gt;1,"ERROR","PASS"))</x:f>
      </x:c>
    </x:row>
    <x:row r="48">
      <x:c r="A48" s="24"/>
      <x:c r="B48" s="24"/>
      <x:c r="C48" s="24"/>
      <x:c r="D48" s="24"/>
      <x:c r="E48" s="24"/>
      <x:c r="F48" s="26"/>
      <x:c r="G48" s="24"/>
      <x:c r="H48" s="24"/>
      <x:c r="I48" s="24"/>
      <x:c r="J48" s="24"/>
      <x:c r="K48" s="26"/>
      <x:c r="L48" s="57" t="str">
        <x:f>IF(A48="","",IF(H48="Exited","Closed",IF(K48="","Missing",IF(K48&lt;'SETUP'!$D$11,"Overdue",IF(K48&lt;='SETUP'!$D$11+'SETUP'!$D$12,"Due soon","On track")))))</x:f>
      </x:c>
      <x:c r="M48" s="62" t="str">
        <x:f>IF(A48="","",MAX(0,(YEAR('SETUP'!$D$11)-YEAR(F48))*12+MONTH('SETUP'!$D$11)-MONTH(F48)-IF(DAY('SETUP'!$D$11)&lt;DAY(F48),1,0)))</x:f>
      </x:c>
      <x:c r="N48" s="62" t="str">
        <x:f>IF(A48="","",COUNTIFS('GOALS'!$B$11:$B$80,A48,'GOALS'!$J$11:$J$80,"&lt;&gt;Complete",'GOALS'!$J$11:$J$80,"&lt;&gt;Cancelled"))</x:f>
      </x:c>
      <x:c r="O48" s="62" t="str">
        <x:f>IF(A48="","",COUNTIFS('CHECK-INS'!$B$11:$B$90,A48,'CHECK-INS'!$J$11:$J$90,"&lt;&gt;",'CHECK-INS'!$M$11:$M$90,"&lt;&gt;Yes"))</x:f>
      </x:c>
      <x:c r="P48" s="57" t="str">
        <x:f>IF(A48="","",IF(OR(B48="",C48="",D48="",E48="",F48="",G48="",H48="",J48="",ISERROR(SEARCH("@",J48)),COUNTIF($A$11:$A$60,A48)&gt;1),"ERROR","PASS"))</x:f>
      </x:c>
      <x:c r="Q48" s="65" t="n">
        <x:f>IF(A48="",9999,IF(P48="ERROR",ROW()-10,IF(L48="Overdue",100+ROW()-10,IF(L48="Missing",200+ROW()-10,IF(L48="Due soon",300+ROW()-10,9999)))))</x:f>
        <x:v>9999</x:v>
      </x:c>
      <x:c r="R48" s="4"/>
      <x:c r="S48" s="4"/>
      <x:c r="T48" s="4"/>
      <x:c r="AE48" t="str">
        <x:f>IF(A48="","",IF(COUNTIF($A$11:$A$60,A48)&gt;1,"ERROR","PASS"))</x:f>
      </x:c>
    </x:row>
    <x:row r="49">
      <x:c r="A49" s="24"/>
      <x:c r="B49" s="24"/>
      <x:c r="C49" s="24"/>
      <x:c r="D49" s="24"/>
      <x:c r="E49" s="24"/>
      <x:c r="F49" s="26"/>
      <x:c r="G49" s="24"/>
      <x:c r="H49" s="24"/>
      <x:c r="I49" s="24"/>
      <x:c r="J49" s="24"/>
      <x:c r="K49" s="26"/>
      <x:c r="L49" s="57" t="str">
        <x:f>IF(A49="","",IF(H49="Exited","Closed",IF(K49="","Missing",IF(K49&lt;'SETUP'!$D$11,"Overdue",IF(K49&lt;='SETUP'!$D$11+'SETUP'!$D$12,"Due soon","On track")))))</x:f>
      </x:c>
      <x:c r="M49" s="62" t="str">
        <x:f>IF(A49="","",MAX(0,(YEAR('SETUP'!$D$11)-YEAR(F49))*12+MONTH('SETUP'!$D$11)-MONTH(F49)-IF(DAY('SETUP'!$D$11)&lt;DAY(F49),1,0)))</x:f>
      </x:c>
      <x:c r="N49" s="62" t="str">
        <x:f>IF(A49="","",COUNTIFS('GOALS'!$B$11:$B$80,A49,'GOALS'!$J$11:$J$80,"&lt;&gt;Complete",'GOALS'!$J$11:$J$80,"&lt;&gt;Cancelled"))</x:f>
      </x:c>
      <x:c r="O49" s="62" t="str">
        <x:f>IF(A49="","",COUNTIFS('CHECK-INS'!$B$11:$B$90,A49,'CHECK-INS'!$J$11:$J$90,"&lt;&gt;",'CHECK-INS'!$M$11:$M$90,"&lt;&gt;Yes"))</x:f>
      </x:c>
      <x:c r="P49" s="57" t="str">
        <x:f>IF(A49="","",IF(OR(B49="",C49="",D49="",E49="",F49="",G49="",H49="",J49="",ISERROR(SEARCH("@",J49)),COUNTIF($A$11:$A$60,A49)&gt;1),"ERROR","PASS"))</x:f>
      </x:c>
      <x:c r="Q49" s="65" t="n">
        <x:f>IF(A49="",9999,IF(P49="ERROR",ROW()-10,IF(L49="Overdue",100+ROW()-10,IF(L49="Missing",200+ROW()-10,IF(L49="Due soon",300+ROW()-10,9999)))))</x:f>
        <x:v>9999</x:v>
      </x:c>
      <x:c r="R49" s="4"/>
      <x:c r="S49" s="4"/>
      <x:c r="T49" s="4"/>
      <x:c r="AE49" t="str">
        <x:f>IF(A49="","",IF(COUNTIF($A$11:$A$60,A49)&gt;1,"ERROR","PASS"))</x:f>
      </x:c>
    </x:row>
    <x:row r="50">
      <x:c r="A50" s="24"/>
      <x:c r="B50" s="24"/>
      <x:c r="C50" s="24"/>
      <x:c r="D50" s="24"/>
      <x:c r="E50" s="24"/>
      <x:c r="F50" s="26"/>
      <x:c r="G50" s="24"/>
      <x:c r="H50" s="24"/>
      <x:c r="I50" s="24"/>
      <x:c r="J50" s="24"/>
      <x:c r="K50" s="26"/>
      <x:c r="L50" s="57" t="str">
        <x:f>IF(A50="","",IF(H50="Exited","Closed",IF(K50="","Missing",IF(K50&lt;'SETUP'!$D$11,"Overdue",IF(K50&lt;='SETUP'!$D$11+'SETUP'!$D$12,"Due soon","On track")))))</x:f>
      </x:c>
      <x:c r="M50" s="62" t="str">
        <x:f>IF(A50="","",MAX(0,(YEAR('SETUP'!$D$11)-YEAR(F50))*12+MONTH('SETUP'!$D$11)-MONTH(F50)-IF(DAY('SETUP'!$D$11)&lt;DAY(F50),1,0)))</x:f>
      </x:c>
      <x:c r="N50" s="62" t="str">
        <x:f>IF(A50="","",COUNTIFS('GOALS'!$B$11:$B$80,A50,'GOALS'!$J$11:$J$80,"&lt;&gt;Complete",'GOALS'!$J$11:$J$80,"&lt;&gt;Cancelled"))</x:f>
      </x:c>
      <x:c r="O50" s="62" t="str">
        <x:f>IF(A50="","",COUNTIFS('CHECK-INS'!$B$11:$B$90,A50,'CHECK-INS'!$J$11:$J$90,"&lt;&gt;",'CHECK-INS'!$M$11:$M$90,"&lt;&gt;Yes"))</x:f>
      </x:c>
      <x:c r="P50" s="57" t="str">
        <x:f>IF(A50="","",IF(OR(B50="",C50="",D50="",E50="",F50="",G50="",H50="",J50="",ISERROR(SEARCH("@",J50)),COUNTIF($A$11:$A$60,A50)&gt;1),"ERROR","PASS"))</x:f>
      </x:c>
      <x:c r="Q50" s="65" t="n">
        <x:f>IF(A50="",9999,IF(P50="ERROR",ROW()-10,IF(L50="Overdue",100+ROW()-10,IF(L50="Missing",200+ROW()-10,IF(L50="Due soon",300+ROW()-10,9999)))))</x:f>
        <x:v>9999</x:v>
      </x:c>
      <x:c r="R50" s="4"/>
      <x:c r="S50" s="4"/>
      <x:c r="T50" s="4"/>
      <x:c r="AE50" t="str">
        <x:f>IF(A50="","",IF(COUNTIF($A$11:$A$60,A50)&gt;1,"ERROR","PASS"))</x:f>
      </x:c>
    </x:row>
    <x:row r="51">
      <x:c r="A51" s="24"/>
      <x:c r="B51" s="24"/>
      <x:c r="C51" s="24"/>
      <x:c r="D51" s="24"/>
      <x:c r="E51" s="24"/>
      <x:c r="F51" s="26"/>
      <x:c r="G51" s="24"/>
      <x:c r="H51" s="24"/>
      <x:c r="I51" s="24"/>
      <x:c r="J51" s="24"/>
      <x:c r="K51" s="26"/>
      <x:c r="L51" s="57" t="str">
        <x:f>IF(A51="","",IF(H51="Exited","Closed",IF(K51="","Missing",IF(K51&lt;'SETUP'!$D$11,"Overdue",IF(K51&lt;='SETUP'!$D$11+'SETUP'!$D$12,"Due soon","On track")))))</x:f>
      </x:c>
      <x:c r="M51" s="62" t="str">
        <x:f>IF(A51="","",MAX(0,(YEAR('SETUP'!$D$11)-YEAR(F51))*12+MONTH('SETUP'!$D$11)-MONTH(F51)-IF(DAY('SETUP'!$D$11)&lt;DAY(F51),1,0)))</x:f>
      </x:c>
      <x:c r="N51" s="62" t="str">
        <x:f>IF(A51="","",COUNTIFS('GOALS'!$B$11:$B$80,A51,'GOALS'!$J$11:$J$80,"&lt;&gt;Complete",'GOALS'!$J$11:$J$80,"&lt;&gt;Cancelled"))</x:f>
      </x:c>
      <x:c r="O51" s="62" t="str">
        <x:f>IF(A51="","",COUNTIFS('CHECK-INS'!$B$11:$B$90,A51,'CHECK-INS'!$J$11:$J$90,"&lt;&gt;",'CHECK-INS'!$M$11:$M$90,"&lt;&gt;Yes"))</x:f>
      </x:c>
      <x:c r="P51" s="57" t="str">
        <x:f>IF(A51="","",IF(OR(B51="",C51="",D51="",E51="",F51="",G51="",H51="",J51="",ISERROR(SEARCH("@",J51)),COUNTIF($A$11:$A$60,A51)&gt;1),"ERROR","PASS"))</x:f>
      </x:c>
      <x:c r="Q51" s="65" t="n">
        <x:f>IF(A51="",9999,IF(P51="ERROR",ROW()-10,IF(L51="Overdue",100+ROW()-10,IF(L51="Missing",200+ROW()-10,IF(L51="Due soon",300+ROW()-10,9999)))))</x:f>
        <x:v>9999</x:v>
      </x:c>
      <x:c r="R51" s="4"/>
      <x:c r="S51" s="4"/>
      <x:c r="T51" s="4"/>
      <x:c r="AE51" t="str">
        <x:f>IF(A51="","",IF(COUNTIF($A$11:$A$60,A51)&gt;1,"ERROR","PASS"))</x:f>
      </x:c>
    </x:row>
    <x:row r="52">
      <x:c r="A52" s="24"/>
      <x:c r="B52" s="24"/>
      <x:c r="C52" s="24"/>
      <x:c r="D52" s="24"/>
      <x:c r="E52" s="24"/>
      <x:c r="F52" s="26"/>
      <x:c r="G52" s="24"/>
      <x:c r="H52" s="24"/>
      <x:c r="I52" s="24"/>
      <x:c r="J52" s="24"/>
      <x:c r="K52" s="26"/>
      <x:c r="L52" s="57" t="str">
        <x:f>IF(A52="","",IF(H52="Exited","Closed",IF(K52="","Missing",IF(K52&lt;'SETUP'!$D$11,"Overdue",IF(K52&lt;='SETUP'!$D$11+'SETUP'!$D$12,"Due soon","On track")))))</x:f>
      </x:c>
      <x:c r="M52" s="62" t="str">
        <x:f>IF(A52="","",MAX(0,(YEAR('SETUP'!$D$11)-YEAR(F52))*12+MONTH('SETUP'!$D$11)-MONTH(F52)-IF(DAY('SETUP'!$D$11)&lt;DAY(F52),1,0)))</x:f>
      </x:c>
      <x:c r="N52" s="62" t="str">
        <x:f>IF(A52="","",COUNTIFS('GOALS'!$B$11:$B$80,A52,'GOALS'!$J$11:$J$80,"&lt;&gt;Complete",'GOALS'!$J$11:$J$80,"&lt;&gt;Cancelled"))</x:f>
      </x:c>
      <x:c r="O52" s="62" t="str">
        <x:f>IF(A52="","",COUNTIFS('CHECK-INS'!$B$11:$B$90,A52,'CHECK-INS'!$J$11:$J$90,"&lt;&gt;",'CHECK-INS'!$M$11:$M$90,"&lt;&gt;Yes"))</x:f>
      </x:c>
      <x:c r="P52" s="57" t="str">
        <x:f>IF(A52="","",IF(OR(B52="",C52="",D52="",E52="",F52="",G52="",H52="",J52="",ISERROR(SEARCH("@",J52)),COUNTIF($A$11:$A$60,A52)&gt;1),"ERROR","PASS"))</x:f>
      </x:c>
      <x:c r="Q52" s="65" t="n">
        <x:f>IF(A52="",9999,IF(P52="ERROR",ROW()-10,IF(L52="Overdue",100+ROW()-10,IF(L52="Missing",200+ROW()-10,IF(L52="Due soon",300+ROW()-10,9999)))))</x:f>
        <x:v>9999</x:v>
      </x:c>
      <x:c r="R52" s="4"/>
      <x:c r="S52" s="4"/>
      <x:c r="T52" s="4"/>
      <x:c r="AE52" t="str">
        <x:f>IF(A52="","",IF(COUNTIF($A$11:$A$60,A52)&gt;1,"ERROR","PASS"))</x:f>
      </x:c>
    </x:row>
    <x:row r="53">
      <x:c r="A53" s="24"/>
      <x:c r="B53" s="24"/>
      <x:c r="C53" s="24"/>
      <x:c r="D53" s="24"/>
      <x:c r="E53" s="24"/>
      <x:c r="F53" s="26"/>
      <x:c r="G53" s="24"/>
      <x:c r="H53" s="24"/>
      <x:c r="I53" s="24"/>
      <x:c r="J53" s="24"/>
      <x:c r="K53" s="26"/>
      <x:c r="L53" s="57" t="str">
        <x:f>IF(A53="","",IF(H53="Exited","Closed",IF(K53="","Missing",IF(K53&lt;'SETUP'!$D$11,"Overdue",IF(K53&lt;='SETUP'!$D$11+'SETUP'!$D$12,"Due soon","On track")))))</x:f>
      </x:c>
      <x:c r="M53" s="62" t="str">
        <x:f>IF(A53="","",MAX(0,(YEAR('SETUP'!$D$11)-YEAR(F53))*12+MONTH('SETUP'!$D$11)-MONTH(F53)-IF(DAY('SETUP'!$D$11)&lt;DAY(F53),1,0)))</x:f>
      </x:c>
      <x:c r="N53" s="62" t="str">
        <x:f>IF(A53="","",COUNTIFS('GOALS'!$B$11:$B$80,A53,'GOALS'!$J$11:$J$80,"&lt;&gt;Complete",'GOALS'!$J$11:$J$80,"&lt;&gt;Cancelled"))</x:f>
      </x:c>
      <x:c r="O53" s="62" t="str">
        <x:f>IF(A53="","",COUNTIFS('CHECK-INS'!$B$11:$B$90,A53,'CHECK-INS'!$J$11:$J$90,"&lt;&gt;",'CHECK-INS'!$M$11:$M$90,"&lt;&gt;Yes"))</x:f>
      </x:c>
      <x:c r="P53" s="57" t="str">
        <x:f>IF(A53="","",IF(OR(B53="",C53="",D53="",E53="",F53="",G53="",H53="",J53="",ISERROR(SEARCH("@",J53)),COUNTIF($A$11:$A$60,A53)&gt;1),"ERROR","PASS"))</x:f>
      </x:c>
      <x:c r="Q53" s="65" t="n">
        <x:f>IF(A53="",9999,IF(P53="ERROR",ROW()-10,IF(L53="Overdue",100+ROW()-10,IF(L53="Missing",200+ROW()-10,IF(L53="Due soon",300+ROW()-10,9999)))))</x:f>
        <x:v>9999</x:v>
      </x:c>
      <x:c r="R53" s="4"/>
      <x:c r="S53" s="4"/>
      <x:c r="T53" s="4"/>
      <x:c r="AE53" t="str">
        <x:f>IF(A53="","",IF(COUNTIF($A$11:$A$60,A53)&gt;1,"ERROR","PASS"))</x:f>
      </x:c>
    </x:row>
    <x:row r="54">
      <x:c r="A54" s="24"/>
      <x:c r="B54" s="24"/>
      <x:c r="C54" s="24"/>
      <x:c r="D54" s="24"/>
      <x:c r="E54" s="24"/>
      <x:c r="F54" s="26"/>
      <x:c r="G54" s="24"/>
      <x:c r="H54" s="24"/>
      <x:c r="I54" s="24"/>
      <x:c r="J54" s="24"/>
      <x:c r="K54" s="26"/>
      <x:c r="L54" s="57" t="str">
        <x:f>IF(A54="","",IF(H54="Exited","Closed",IF(K54="","Missing",IF(K54&lt;'SETUP'!$D$11,"Overdue",IF(K54&lt;='SETUP'!$D$11+'SETUP'!$D$12,"Due soon","On track")))))</x:f>
      </x:c>
      <x:c r="M54" s="62" t="str">
        <x:f>IF(A54="","",MAX(0,(YEAR('SETUP'!$D$11)-YEAR(F54))*12+MONTH('SETUP'!$D$11)-MONTH(F54)-IF(DAY('SETUP'!$D$11)&lt;DAY(F54),1,0)))</x:f>
      </x:c>
      <x:c r="N54" s="62" t="str">
        <x:f>IF(A54="","",COUNTIFS('GOALS'!$B$11:$B$80,A54,'GOALS'!$J$11:$J$80,"&lt;&gt;Complete",'GOALS'!$J$11:$J$80,"&lt;&gt;Cancelled"))</x:f>
      </x:c>
      <x:c r="O54" s="62" t="str">
        <x:f>IF(A54="","",COUNTIFS('CHECK-INS'!$B$11:$B$90,A54,'CHECK-INS'!$J$11:$J$90,"&lt;&gt;",'CHECK-INS'!$M$11:$M$90,"&lt;&gt;Yes"))</x:f>
      </x:c>
      <x:c r="P54" s="57" t="str">
        <x:f>IF(A54="","",IF(OR(B54="",C54="",D54="",E54="",F54="",G54="",H54="",J54="",ISERROR(SEARCH("@",J54)),COUNTIF($A$11:$A$60,A54)&gt;1),"ERROR","PASS"))</x:f>
      </x:c>
      <x:c r="Q54" s="65" t="n">
        <x:f>IF(A54="",9999,IF(P54="ERROR",ROW()-10,IF(L54="Overdue",100+ROW()-10,IF(L54="Missing",200+ROW()-10,IF(L54="Due soon",300+ROW()-10,9999)))))</x:f>
        <x:v>9999</x:v>
      </x:c>
      <x:c r="R54" s="4"/>
      <x:c r="S54" s="4"/>
      <x:c r="T54" s="4"/>
      <x:c r="AE54" t="str">
        <x:f>IF(A54="","",IF(COUNTIF($A$11:$A$60,A54)&gt;1,"ERROR","PASS"))</x:f>
      </x:c>
    </x:row>
    <x:row r="55">
      <x:c r="A55" s="24"/>
      <x:c r="B55" s="24"/>
      <x:c r="C55" s="24"/>
      <x:c r="D55" s="24"/>
      <x:c r="E55" s="24"/>
      <x:c r="F55" s="26"/>
      <x:c r="G55" s="24"/>
      <x:c r="H55" s="24"/>
      <x:c r="I55" s="24"/>
      <x:c r="J55" s="24"/>
      <x:c r="K55" s="26"/>
      <x:c r="L55" s="57" t="str">
        <x:f>IF(A55="","",IF(H55="Exited","Closed",IF(K55="","Missing",IF(K55&lt;'SETUP'!$D$11,"Overdue",IF(K55&lt;='SETUP'!$D$11+'SETUP'!$D$12,"Due soon","On track")))))</x:f>
      </x:c>
      <x:c r="M55" s="62" t="str">
        <x:f>IF(A55="","",MAX(0,(YEAR('SETUP'!$D$11)-YEAR(F55))*12+MONTH('SETUP'!$D$11)-MONTH(F55)-IF(DAY('SETUP'!$D$11)&lt;DAY(F55),1,0)))</x:f>
      </x:c>
      <x:c r="N55" s="62" t="str">
        <x:f>IF(A55="","",COUNTIFS('GOALS'!$B$11:$B$80,A55,'GOALS'!$J$11:$J$80,"&lt;&gt;Complete",'GOALS'!$J$11:$J$80,"&lt;&gt;Cancelled"))</x:f>
      </x:c>
      <x:c r="O55" s="62" t="str">
        <x:f>IF(A55="","",COUNTIFS('CHECK-INS'!$B$11:$B$90,A55,'CHECK-INS'!$J$11:$J$90,"&lt;&gt;",'CHECK-INS'!$M$11:$M$90,"&lt;&gt;Yes"))</x:f>
      </x:c>
      <x:c r="P55" s="57" t="str">
        <x:f>IF(A55="","",IF(OR(B55="",C55="",D55="",E55="",F55="",G55="",H55="",J55="",ISERROR(SEARCH("@",J55)),COUNTIF($A$11:$A$60,A55)&gt;1),"ERROR","PASS"))</x:f>
      </x:c>
      <x:c r="Q55" s="65" t="n">
        <x:f>IF(A55="",9999,IF(P55="ERROR",ROW()-10,IF(L55="Overdue",100+ROW()-10,IF(L55="Missing",200+ROW()-10,IF(L55="Due soon",300+ROW()-10,9999)))))</x:f>
        <x:v>9999</x:v>
      </x:c>
      <x:c r="R55" s="4"/>
      <x:c r="S55" s="4"/>
      <x:c r="T55" s="4"/>
      <x:c r="AE55" t="str">
        <x:f>IF(A55="","",IF(COUNTIF($A$11:$A$60,A55)&gt;1,"ERROR","PASS"))</x:f>
      </x:c>
    </x:row>
    <x:row r="56">
      <x:c r="A56" s="24"/>
      <x:c r="B56" s="24"/>
      <x:c r="C56" s="24"/>
      <x:c r="D56" s="24"/>
      <x:c r="E56" s="24"/>
      <x:c r="F56" s="26"/>
      <x:c r="G56" s="24"/>
      <x:c r="H56" s="24"/>
      <x:c r="I56" s="24"/>
      <x:c r="J56" s="24"/>
      <x:c r="K56" s="26"/>
      <x:c r="L56" s="57" t="str">
        <x:f>IF(A56="","",IF(H56="Exited","Closed",IF(K56="","Missing",IF(K56&lt;'SETUP'!$D$11,"Overdue",IF(K56&lt;='SETUP'!$D$11+'SETUP'!$D$12,"Due soon","On track")))))</x:f>
      </x:c>
      <x:c r="M56" s="62" t="str">
        <x:f>IF(A56="","",MAX(0,(YEAR('SETUP'!$D$11)-YEAR(F56))*12+MONTH('SETUP'!$D$11)-MONTH(F56)-IF(DAY('SETUP'!$D$11)&lt;DAY(F56),1,0)))</x:f>
      </x:c>
      <x:c r="N56" s="62" t="str">
        <x:f>IF(A56="","",COUNTIFS('GOALS'!$B$11:$B$80,A56,'GOALS'!$J$11:$J$80,"&lt;&gt;Complete",'GOALS'!$J$11:$J$80,"&lt;&gt;Cancelled"))</x:f>
      </x:c>
      <x:c r="O56" s="62" t="str">
        <x:f>IF(A56="","",COUNTIFS('CHECK-INS'!$B$11:$B$90,A56,'CHECK-INS'!$J$11:$J$90,"&lt;&gt;",'CHECK-INS'!$M$11:$M$90,"&lt;&gt;Yes"))</x:f>
      </x:c>
      <x:c r="P56" s="57" t="str">
        <x:f>IF(A56="","",IF(OR(B56="",C56="",D56="",E56="",F56="",G56="",H56="",J56="",ISERROR(SEARCH("@",J56)),COUNTIF($A$11:$A$60,A56)&gt;1),"ERROR","PASS"))</x:f>
      </x:c>
      <x:c r="Q56" s="65" t="n">
        <x:f>IF(A56="",9999,IF(P56="ERROR",ROW()-10,IF(L56="Overdue",100+ROW()-10,IF(L56="Missing",200+ROW()-10,IF(L56="Due soon",300+ROW()-10,9999)))))</x:f>
        <x:v>9999</x:v>
      </x:c>
      <x:c r="R56" s="4"/>
      <x:c r="S56" s="4"/>
      <x:c r="T56" s="4"/>
      <x:c r="AE56" t="str">
        <x:f>IF(A56="","",IF(COUNTIF($A$11:$A$60,A56)&gt;1,"ERROR","PASS"))</x:f>
      </x:c>
    </x:row>
    <x:row r="57">
      <x:c r="A57" s="24"/>
      <x:c r="B57" s="24"/>
      <x:c r="C57" s="24"/>
      <x:c r="D57" s="24"/>
      <x:c r="E57" s="24"/>
      <x:c r="F57" s="26"/>
      <x:c r="G57" s="24"/>
      <x:c r="H57" s="24"/>
      <x:c r="I57" s="24"/>
      <x:c r="J57" s="24"/>
      <x:c r="K57" s="26"/>
      <x:c r="L57" s="57" t="str">
        <x:f>IF(A57="","",IF(H57="Exited","Closed",IF(K57="","Missing",IF(K57&lt;'SETUP'!$D$11,"Overdue",IF(K57&lt;='SETUP'!$D$11+'SETUP'!$D$12,"Due soon","On track")))))</x:f>
      </x:c>
      <x:c r="M57" s="62" t="str">
        <x:f>IF(A57="","",MAX(0,(YEAR('SETUP'!$D$11)-YEAR(F57))*12+MONTH('SETUP'!$D$11)-MONTH(F57)-IF(DAY('SETUP'!$D$11)&lt;DAY(F57),1,0)))</x:f>
      </x:c>
      <x:c r="N57" s="62" t="str">
        <x:f>IF(A57="","",COUNTIFS('GOALS'!$B$11:$B$80,A57,'GOALS'!$J$11:$J$80,"&lt;&gt;Complete",'GOALS'!$J$11:$J$80,"&lt;&gt;Cancelled"))</x:f>
      </x:c>
      <x:c r="O57" s="62" t="str">
        <x:f>IF(A57="","",COUNTIFS('CHECK-INS'!$B$11:$B$90,A57,'CHECK-INS'!$J$11:$J$90,"&lt;&gt;",'CHECK-INS'!$M$11:$M$90,"&lt;&gt;Yes"))</x:f>
      </x:c>
      <x:c r="P57" s="57" t="str">
        <x:f>IF(A57="","",IF(OR(B57="",C57="",D57="",E57="",F57="",G57="",H57="",J57="",ISERROR(SEARCH("@",J57)),COUNTIF($A$11:$A$60,A57)&gt;1),"ERROR","PASS"))</x:f>
      </x:c>
      <x:c r="Q57" s="65" t="n">
        <x:f>IF(A57="",9999,IF(P57="ERROR",ROW()-10,IF(L57="Overdue",100+ROW()-10,IF(L57="Missing",200+ROW()-10,IF(L57="Due soon",300+ROW()-10,9999)))))</x:f>
        <x:v>9999</x:v>
      </x:c>
      <x:c r="R57" s="4"/>
      <x:c r="S57" s="4"/>
      <x:c r="T57" s="4"/>
      <x:c r="AE57" t="str">
        <x:f>IF(A57="","",IF(COUNTIF($A$11:$A$60,A57)&gt;1,"ERROR","PASS"))</x:f>
      </x:c>
    </x:row>
    <x:row r="58">
      <x:c r="A58" s="24"/>
      <x:c r="B58" s="24"/>
      <x:c r="C58" s="24"/>
      <x:c r="D58" s="24"/>
      <x:c r="E58" s="24"/>
      <x:c r="F58" s="26"/>
      <x:c r="G58" s="24"/>
      <x:c r="H58" s="24"/>
      <x:c r="I58" s="24"/>
      <x:c r="J58" s="24"/>
      <x:c r="K58" s="26"/>
      <x:c r="L58" s="57" t="str">
        <x:f>IF(A58="","",IF(H58="Exited","Closed",IF(K58="","Missing",IF(K58&lt;'SETUP'!$D$11,"Overdue",IF(K58&lt;='SETUP'!$D$11+'SETUP'!$D$12,"Due soon","On track")))))</x:f>
      </x:c>
      <x:c r="M58" s="62" t="str">
        <x:f>IF(A58="","",MAX(0,(YEAR('SETUP'!$D$11)-YEAR(F58))*12+MONTH('SETUP'!$D$11)-MONTH(F58)-IF(DAY('SETUP'!$D$11)&lt;DAY(F58),1,0)))</x:f>
      </x:c>
      <x:c r="N58" s="62" t="str">
        <x:f>IF(A58="","",COUNTIFS('GOALS'!$B$11:$B$80,A58,'GOALS'!$J$11:$J$80,"&lt;&gt;Complete",'GOALS'!$J$11:$J$80,"&lt;&gt;Cancelled"))</x:f>
      </x:c>
      <x:c r="O58" s="62" t="str">
        <x:f>IF(A58="","",COUNTIFS('CHECK-INS'!$B$11:$B$90,A58,'CHECK-INS'!$J$11:$J$90,"&lt;&gt;",'CHECK-INS'!$M$11:$M$90,"&lt;&gt;Yes"))</x:f>
      </x:c>
      <x:c r="P58" s="57" t="str">
        <x:f>IF(A58="","",IF(OR(B58="",C58="",D58="",E58="",F58="",G58="",H58="",J58="",ISERROR(SEARCH("@",J58)),COUNTIF($A$11:$A$60,A58)&gt;1),"ERROR","PASS"))</x:f>
      </x:c>
      <x:c r="Q58" s="65" t="n">
        <x:f>IF(A58="",9999,IF(P58="ERROR",ROW()-10,IF(L58="Overdue",100+ROW()-10,IF(L58="Missing",200+ROW()-10,IF(L58="Due soon",300+ROW()-10,9999)))))</x:f>
        <x:v>9999</x:v>
      </x:c>
      <x:c r="R58" s="4"/>
      <x:c r="S58" s="4"/>
      <x:c r="T58" s="4"/>
      <x:c r="AE58" t="str">
        <x:f>IF(A58="","",IF(COUNTIF($A$11:$A$60,A58)&gt;1,"ERROR","PASS"))</x:f>
      </x:c>
    </x:row>
    <x:row r="59">
      <x:c r="A59" s="24"/>
      <x:c r="B59" s="24"/>
      <x:c r="C59" s="24"/>
      <x:c r="D59" s="24"/>
      <x:c r="E59" s="24"/>
      <x:c r="F59" s="26"/>
      <x:c r="G59" s="24"/>
      <x:c r="H59" s="24"/>
      <x:c r="I59" s="24"/>
      <x:c r="J59" s="24"/>
      <x:c r="K59" s="26"/>
      <x:c r="L59" s="57" t="str">
        <x:f>IF(A59="","",IF(H59="Exited","Closed",IF(K59="","Missing",IF(K59&lt;'SETUP'!$D$11,"Overdue",IF(K59&lt;='SETUP'!$D$11+'SETUP'!$D$12,"Due soon","On track")))))</x:f>
      </x:c>
      <x:c r="M59" s="62" t="str">
        <x:f>IF(A59="","",MAX(0,(YEAR('SETUP'!$D$11)-YEAR(F59))*12+MONTH('SETUP'!$D$11)-MONTH(F59)-IF(DAY('SETUP'!$D$11)&lt;DAY(F59),1,0)))</x:f>
      </x:c>
      <x:c r="N59" s="62" t="str">
        <x:f>IF(A59="","",COUNTIFS('GOALS'!$B$11:$B$80,A59,'GOALS'!$J$11:$J$80,"&lt;&gt;Complete",'GOALS'!$J$11:$J$80,"&lt;&gt;Cancelled"))</x:f>
      </x:c>
      <x:c r="O59" s="62" t="str">
        <x:f>IF(A59="","",COUNTIFS('CHECK-INS'!$B$11:$B$90,A59,'CHECK-INS'!$J$11:$J$90,"&lt;&gt;",'CHECK-INS'!$M$11:$M$90,"&lt;&gt;Yes"))</x:f>
      </x:c>
      <x:c r="P59" s="57" t="str">
        <x:f>IF(A59="","",IF(OR(B59="",C59="",D59="",E59="",F59="",G59="",H59="",J59="",ISERROR(SEARCH("@",J59)),COUNTIF($A$11:$A$60,A59)&gt;1),"ERROR","PASS"))</x:f>
      </x:c>
      <x:c r="Q59" s="65" t="n">
        <x:f>IF(A59="",9999,IF(P59="ERROR",ROW()-10,IF(L59="Overdue",100+ROW()-10,IF(L59="Missing",200+ROW()-10,IF(L59="Due soon",300+ROW()-10,9999)))))</x:f>
        <x:v>9999</x:v>
      </x:c>
      <x:c r="R59" s="4"/>
      <x:c r="S59" s="4"/>
      <x:c r="T59" s="4"/>
      <x:c r="AE59" t="str">
        <x:f>IF(A59="","",IF(COUNTIF($A$11:$A$60,A59)&gt;1,"ERROR","PASS"))</x:f>
      </x:c>
    </x:row>
    <x:row r="60">
      <x:c r="A60" s="25"/>
      <x:c r="B60" s="25"/>
      <x:c r="C60" s="25"/>
      <x:c r="D60" s="25"/>
      <x:c r="E60" s="25"/>
      <x:c r="F60" s="60"/>
      <x:c r="G60" s="25"/>
      <x:c r="H60" s="25"/>
      <x:c r="I60" s="25"/>
      <x:c r="J60" s="25"/>
      <x:c r="K60" s="60"/>
      <x:c r="L60" s="58" t="str">
        <x:f>IF(A60="","",IF(H60="Exited","Closed",IF(K60="","Missing",IF(K60&lt;'SETUP'!$D$11,"Overdue",IF(K60&lt;='SETUP'!$D$11+'SETUP'!$D$12,"Due soon","On track")))))</x:f>
      </x:c>
      <x:c r="M60" s="63" t="str">
        <x:f>IF(A60="","",MAX(0,(YEAR('SETUP'!$D$11)-YEAR(F60))*12+MONTH('SETUP'!$D$11)-MONTH(F60)-IF(DAY('SETUP'!$D$11)&lt;DAY(F60),1,0)))</x:f>
      </x:c>
      <x:c r="N60" s="63" t="str">
        <x:f>IF(A60="","",COUNTIFS('GOALS'!$B$11:$B$80,A60,'GOALS'!$J$11:$J$80,"&lt;&gt;Complete",'GOALS'!$J$11:$J$80,"&lt;&gt;Cancelled"))</x:f>
      </x:c>
      <x:c r="O60" s="63" t="str">
        <x:f>IF(A60="","",COUNTIFS('CHECK-INS'!$B$11:$B$90,A60,'CHECK-INS'!$J$11:$J$90,"&lt;&gt;",'CHECK-INS'!$M$11:$M$90,"&lt;&gt;Yes"))</x:f>
      </x:c>
      <x:c r="P60" s="58" t="str">
        <x:f>IF(A60="","",IF(OR(B60="",C60="",D60="",E60="",F60="",G60="",H60="",J60="",ISERROR(SEARCH("@",J60)),COUNTIF($A$11:$A$60,A60)&gt;1),"ERROR","PASS"))</x:f>
      </x:c>
      <x:c r="Q60" s="66" t="n">
        <x:f>IF(A60="",9999,IF(P60="ERROR",ROW()-10,IF(L60="Overdue",100+ROW()-10,IF(L60="Missing",200+ROW()-10,IF(L60="Due soon",300+ROW()-10,9999)))))</x:f>
        <x:v>9999</x:v>
      </x:c>
      <x:c r="R60" s="4"/>
      <x:c r="S60" s="4"/>
      <x:c r="T60" s="4"/>
      <x:c r="AE60" t="str">
        <x:f>IF(A60="","",IF(COUNTIF($A$11:$A$60,A60)&gt;1,"ERROR","PASS"))</x:f>
      </x:c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60">
    <x:cfRule type="containsText" dxfId="0" priority="1" operator="containsText" text="Overdue"/>
    <x:cfRule type="containsText" dxfId="1" priority="2" operator="containsText" text="Due soon"/>
  </x:conditionalFormatting>
  <x:conditionalFormatting sqref="P11:P60">
    <x:cfRule type="containsText" dxfId="2" priority="3" operator="containsText" text="ERROR"/>
  </x:conditionalFormatting>
  <x:dataValidations count="4">
    <x:dataValidation type="list" sqref="C11:C60">
      <x:formula1>$AA$1:$AA$5</x:formula1>
    </x:dataValidation>
    <x:dataValidation type="list" sqref="E11:E60">
      <x:formula1>$AB$1:$AB$4</x:formula1>
    </x:dataValidation>
    <x:dataValidation type="list" sqref="G11:G60">
      <x:formula1>$AC$1:$AC$3</x:formula1>
    </x:dataValidation>
    <x:dataValidation type="list" sqref="H11:H60">
      <x:formula1>$AD$1:$AD$4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88107fe15c2454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19" hidden="0" customWidth="1"/>
    <x:col min="5" max="5" width="14" hidden="0" customWidth="1"/>
    <x:col min="6" max="6" width="20" hidden="0" customWidth="1"/>
    <x:col min="7" max="7" width="14" hidden="0" customWidth="1"/>
    <x:col min="8" max="8" width="18" hidden="0" customWidth="1"/>
    <x:col min="9" max="9" width="34" hidden="0" customWidth="1"/>
    <x:col min="10" max="10" width="30" hidden="0" customWidth="1"/>
    <x:col min="11" max="11" width="19" hidden="0" customWidth="1"/>
    <x:col min="12" max="12" width="14" hidden="0" customWidth="1"/>
    <x:col min="13" max="13" width="12" hidden="0" customWidth="1"/>
    <x:col min="14" max="14" width="16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'EMPLOYEES'!$A$11</x:f>
        <x:v>E-001</x:v>
      </x:c>
      <x:c r="AB1" t="str">
        <x:v>One-to-one</x:v>
      </x:c>
      <x:c r="AC1" t="str">
        <x:v>Yes</x:v>
      </x:c>
    </x:row>
    <x:row r="2" ht="24" customHeight="1">
      <x:c r="A2" s="7" t="str">
        <x:v>Home</x:v>
      </x:c>
      <x:c r="B2" s="7" t="str">
        <x:v>Home</x:v>
      </x:c>
      <x:c r="C2" s="7" t="str">
        <x:v>Dashboard</x:v>
      </x:c>
      <x:c r="D2" s="7" t="str">
        <x:v>Dashboard</x:v>
      </x:c>
      <x:c r="E2" s="7" t="str">
        <x:v>Employees</x:v>
      </x:c>
      <x:c r="F2" s="7" t="str">
        <x:v>Employees</x:v>
      </x:c>
      <x:c r="G2" s="8" t="str">
        <x:v>Check-ins</x:v>
      </x:c>
      <x:c r="H2" s="8" t="str">
        <x:v>Check-ins</x:v>
      </x:c>
      <x:c r="I2" s="7" t="str">
        <x:v>Goals</x:v>
      </x:c>
      <x:c r="J2" s="7" t="str">
        <x:v>Goals</x:v>
      </x:c>
      <x:c r="K2" s="7" t="str">
        <x:v>Development</x:v>
      </x:c>
      <x:c r="L2" s="7" t="str">
        <x:v>Development</x:v>
      </x:c>
      <x:c r="M2" s="7" t="str">
        <x:v>Documents</x:v>
      </x:c>
      <x:c r="N2" s="7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7" t="str">
        <x:v>Audit</x:v>
      </x:c>
      <x:c r="S2" s="7" t="str">
        <x:v>Audit</x:v>
      </x:c>
      <x:c r="T2" s="7" t="str">
        <x:v>Audit</x:v>
      </x:c>
      <x:c r="AA2" t="str">
        <x:f>'EMPLOYEES'!$A$12</x:f>
        <x:v>E-002</x:v>
      </x:c>
      <x:c r="AB2" t="str">
        <x:v>Probation review</x:v>
      </x:c>
      <x:c r="AC2" t="str">
        <x:v>No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'EMPLOYEES'!$A$13</x:f>
        <x:v>E-003</x:v>
      </x:c>
      <x:c r="AB3" t="str">
        <x:v>Performance review</x:v>
      </x:c>
    </x:row>
    <x:row r="4" ht="20" customHeight="1">
      <x:c r="A4" s="10" t="str">
        <x:v>FOLLOW-UP ACTIONS</x:v>
      </x:c>
      <x:c r="B4" s="10" t="str">
        <x:v>FOLLOW-UP ACTIONS</x:v>
      </x:c>
      <x:c r="C4" s="10" t="str">
        <x:v>FOLLOW-UP ACTIONS</x:v>
      </x:c>
      <x:c r="D4" s="10" t="str">
        <x:v>FOLLOW-UP ACTIONS</x:v>
      </x:c>
      <x:c r="E4" s="10" t="str">
        <x:v>FOLLOW-UP ACTIONS</x:v>
      </x:c>
      <x:c r="F4" s="10" t="str">
        <x:v>FOLLOW-UP ACTIONS</x:v>
      </x:c>
      <x:c r="G4" s="10" t="str">
        <x:v>FOLLOW-UP ACTIONS</x:v>
      </x:c>
      <x:c r="H4" s="10" t="str">
        <x:v>FOLLOW-UP ACTIONS</x:v>
      </x:c>
      <x:c r="I4" s="10" t="str">
        <x:v>FOLLOW-UP ACTIONS</x:v>
      </x:c>
      <x:c r="J4" s="10" t="str">
        <x:v>FOLLOW-UP ACTIONS</x:v>
      </x:c>
      <x:c r="K4" s="10" t="str">
        <x:v>FOLLOW-UP ACTIONS</x:v>
      </x:c>
      <x:c r="L4" s="10" t="str">
        <x:v>FOLLOW-UP ACTIONS</x:v>
      </x:c>
      <x:c r="M4" s="10" t="str">
        <x:v>FOLLOW-UP ACTIONS</x:v>
      </x:c>
      <x:c r="N4" s="10" t="str">
        <x:v>FOLLOW-UP ACTIONS</x:v>
      </x:c>
      <x:c r="O4" s="10" t="str">
        <x:v>FOLLOW-UP ACTIONS</x:v>
      </x:c>
      <x:c r="P4" s="10" t="str">
        <x:v>FOLLOW-UP ACTIONS</x:v>
      </x:c>
      <x:c r="Q4" s="10" t="str">
        <x:v>FOLLOW-UP ACTIONS</x:v>
      </x:c>
      <x:c r="R4" s="10" t="str">
        <x:v>FOLLOW-UP ACTIONS</x:v>
      </x:c>
      <x:c r="S4" s="10" t="str">
        <x:v>FOLLOW-UP ACTIONS</x:v>
      </x:c>
      <x:c r="T4" s="10" t="str">
        <x:v>FOLLOW-UP ACTIONS</x:v>
      </x:c>
      <x:c r="AA4" t="str">
        <x:f>'EMPLOYEES'!$A$14</x:f>
        <x:v>E-004</x:v>
      </x:c>
      <x:c r="AB4" t="str">
        <x:v>Return to work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'EMPLOYEES'!$A$15</x:f>
        <x:v>E-005</x:v>
      </x:c>
      <x:c r="AB5" t="str">
        <x:v>Development review</x:v>
      </x:c>
    </x:row>
    <x:row r="6" ht="22" customHeight="1">
      <x:c r="A6" s="12" t="str">
        <x:v>One-to-One Check-ins &amp; Actions</x:v>
      </x:c>
      <x:c r="B6" s="12" t="str">
        <x:v>One-to-One Check-ins &amp; Actions</x:v>
      </x:c>
      <x:c r="C6" s="12" t="str">
        <x:v>One-to-One Check-ins &amp; Actions</x:v>
      </x:c>
      <x:c r="D6" s="12" t="str">
        <x:v>One-to-One Check-ins &amp; Actions</x:v>
      </x:c>
      <x:c r="E6" s="12" t="str">
        <x:v>One-to-One Check-ins &amp; Actions</x:v>
      </x:c>
      <x:c r="F6" s="12" t="str">
        <x:v>One-to-One Check-ins &amp; Actions</x:v>
      </x:c>
      <x:c r="G6" s="12" t="str">
        <x:v>One-to-One Check-ins &amp; Actions</x:v>
      </x:c>
      <x:c r="H6" s="12" t="str">
        <x:v>One-to-One Check-ins &amp; Actions</x:v>
      </x:c>
      <x:c r="I6" s="12" t="str">
        <x:v>One-to-One Check-ins &amp; Actions</x:v>
      </x:c>
      <x:c r="J6" s="12" t="str">
        <x:v>One-to-One Check-ins &amp; Actions</x:v>
      </x:c>
      <x:c r="K6" s="12" t="str">
        <x:v>One-to-One Check-ins &amp; Actions</x:v>
      </x:c>
      <x:c r="L6" s="12" t="str">
        <x:v>One-to-One Check-ins &amp; Actions</x:v>
      </x:c>
      <x:c r="M6" s="12" t="str">
        <x:v>One-to-One Check-ins &amp; Actions</x:v>
      </x:c>
      <x:c r="N6" s="12" t="str">
        <x:v>One-to-One Check-ins &amp; Actions</x:v>
      </x:c>
      <x:c r="O6" s="12" t="str">
        <x:v>One-to-One Check-ins &amp; Actions</x:v>
      </x:c>
      <x:c r="P6" s="12" t="str">
        <x:v>One-to-One Check-ins &amp; Actions</x:v>
      </x:c>
      <x:c r="Q6" s="12" t="str">
        <x:v>One-to-One Check-ins &amp; Actions</x:v>
      </x:c>
      <x:c r="R6" s="12" t="str">
        <x:v>One-to-One Check-ins &amp; Actions</x:v>
      </x:c>
      <x:c r="S6" s="12" t="str">
        <x:v>One-to-One Check-ins &amp; Actions</x:v>
      </x:c>
      <x:c r="T6" s="12" t="str">
        <x:v>One-to-One Check-ins &amp; Actions</x:v>
      </x:c>
      <x:c r="AA6" t="str">
        <x:f>'EMPLOYEES'!$A$16</x:f>
        <x:v>E-006</x:v>
      </x:c>
    </x:row>
    <x:row r="7" ht="22" customHeight="1">
      <x:c r="A7" s="13" t="str">
        <x:v>Record structured conversations and keep every follow-up action visible.</x:v>
      </x:c>
      <x:c r="B7" s="13" t="str">
        <x:v>Record structured conversations and keep every follow-up action visible.</x:v>
      </x:c>
      <x:c r="C7" s="13" t="str">
        <x:v>Record structured conversations and keep every follow-up action visible.</x:v>
      </x:c>
      <x:c r="D7" s="13" t="str">
        <x:v>Record structured conversations and keep every follow-up action visible.</x:v>
      </x:c>
      <x:c r="E7" s="13" t="str">
        <x:v>Record structured conversations and keep every follow-up action visible.</x:v>
      </x:c>
      <x:c r="F7" s="13" t="str">
        <x:v>Record structured conversations and keep every follow-up action visible.</x:v>
      </x:c>
      <x:c r="G7" s="13" t="str">
        <x:v>Record structured conversations and keep every follow-up action visible.</x:v>
      </x:c>
      <x:c r="H7" s="13" t="str">
        <x:v>Record structured conversations and keep every follow-up action visible.</x:v>
      </x:c>
      <x:c r="I7" s="13" t="str">
        <x:v>Record structured conversations and keep every follow-up action visible.</x:v>
      </x:c>
      <x:c r="J7" s="13" t="str">
        <x:v>Record structured conversations and keep every follow-up action visible.</x:v>
      </x:c>
      <x:c r="K7" s="13" t="str">
        <x:v>Record structured conversations and keep every follow-up action visible.</x:v>
      </x:c>
      <x:c r="L7" s="13" t="str">
        <x:v>Record structured conversations and keep every follow-up action visible.</x:v>
      </x:c>
      <x:c r="M7" s="13" t="str">
        <x:v>Record structured conversations and keep every follow-up action visible.</x:v>
      </x:c>
      <x:c r="N7" s="13" t="str">
        <x:v>Record structured conversations and keep every follow-up action visible.</x:v>
      </x:c>
      <x:c r="O7" s="13" t="str">
        <x:v>Record structured conversations and keep every follow-up action visible.</x:v>
      </x:c>
      <x:c r="P7" s="13" t="str">
        <x:v>Record structured conversations and keep every follow-up action visible.</x:v>
      </x:c>
      <x:c r="Q7" s="13" t="str">
        <x:v>Record structured conversations and keep every follow-up action visible.</x:v>
      </x:c>
      <x:c r="R7" s="13" t="str">
        <x:v>Record structured conversations and keep every follow-up action visible.</x:v>
      </x:c>
      <x:c r="S7" s="13" t="str">
        <x:v>Record structured conversations and keep every follow-up action visible.</x:v>
      </x:c>
      <x:c r="T7" s="13" t="str">
        <x:v>Record structured conversations and keep every follow-up action visible.</x:v>
      </x:c>
      <x:c r="AA7" t="str">
        <x:f>'EMPLOYEES'!$A$17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'EMPLOYEES'!$A$18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'EMPLOYEES'!$A$19</x:f>
        <x:v>E-009</x:v>
      </x:c>
    </x:row>
    <x:row r="10">
      <x:c r="A10" s="33" t="str">
        <x:v>Check-in ID</x:v>
      </x:c>
      <x:c r="B10" s="34" t="str">
        <x:v>Employee ID</x:v>
      </x:c>
      <x:c r="C10" s="34" t="str">
        <x:v>Employee</x:v>
      </x:c>
      <x:c r="D10" s="34" t="str">
        <x:v>Manager</x:v>
      </x:c>
      <x:c r="E10" s="34" t="str">
        <x:v>Meeting date</x:v>
      </x:c>
      <x:c r="F10" s="34" t="str">
        <x:v>Type</x:v>
      </x:c>
      <x:c r="G10" s="34" t="str">
        <x:v>Wellbeing (1-5)</x:v>
      </x:c>
      <x:c r="H10" s="34" t="str">
        <x:v>Performance signal</x:v>
      </x:c>
      <x:c r="I10" s="34" t="str">
        <x:v>Notes / evidence</x:v>
      </x:c>
      <x:c r="J10" s="34" t="str">
        <x:v>Follow-up action</x:v>
      </x:c>
      <x:c r="K10" s="34" t="str">
        <x:v>Action owner</x:v>
      </x:c>
      <x:c r="L10" s="34" t="str">
        <x:v>Due date</x:v>
      </x:c>
      <x:c r="M10" s="34" t="str">
        <x:v>Completed?</x:v>
      </x:c>
      <x:c r="N10" s="35" t="str">
        <x:v>Action status</x:v>
      </x:c>
      <x:c r="O10" s="4"/>
      <x:c r="P10" s="4"/>
      <x:c r="Q10" s="4"/>
      <x:c r="R10" s="4"/>
      <x:c r="S10" s="4"/>
      <x:c r="T10" s="4"/>
      <x:c r="AA10" t="str">
        <x:f>'EMPLOYEES'!$A$20</x:f>
        <x:v>E-010</x:v>
      </x:c>
    </x:row>
    <x:row r="11">
      <x:c r="A11" s="23" t="str">
        <x:v>C-001</x:v>
      </x:c>
      <x:c r="B11" s="23" t="str">
        <x:v>E-001</x:v>
      </x:c>
      <x:c r="C11" s="56" t="str">
        <x:f>IF(B11="","",IFERROR(INDEX('EMPLOYEES'!$B$11:$B$60,MATCH(B11,'EMPLOYEES'!$A$11:$A$60,0)),""))</x:f>
        <x:v>Maya Hassan</x:v>
      </x:c>
      <x:c r="D11" s="56" t="str">
        <x:f>IF(B11="","",IFERROR(INDEX('EMPLOYEES'!$E$11:$E$60,MATCH(B11,'EMPLOYEES'!$A$11:$A$60,0)),""))</x:f>
        <x:v>Aisha Khan</x:v>
      </x:c>
      <x:c r="E11" s="59" t="d">
        <x:v>2026-10-21T00:00:00.000Z</x:v>
      </x:c>
      <x:c r="F11" s="23" t="str">
        <x:v>One-to-one</x:v>
      </x:c>
      <x:c r="G11" s="23" t="n">
        <x:v>4</x:v>
      </x:c>
      <x:c r="H11" s="23" t="str">
        <x:v>Steady</x:v>
      </x:c>
      <x:c r="I11" s="23" t="str">
        <x:v>Reviewed operating priorities.</x:v>
      </x:c>
      <x:c r="J11" s="23" t="str">
        <x:v>Share draft procedure map</x:v>
      </x:c>
      <x:c r="K11" s="23" t="str">
        <x:v>Aisha Khan</x:v>
      </x:c>
      <x:c r="L11" s="59" t="d">
        <x:v>2026-10-30T00:00:00.000Z</x:v>
      </x:c>
      <x:c r="M11" s="23" t="str">
        <x:v>No</x:v>
      </x:c>
      <x:c r="N11" s="56" t="str">
        <x:f>IF(A11="","",IF(J11="","None",IF(M11="Yes","Complete",IF(L11="","Missing",IF(L11&lt;'SETUP'!$D$11,"Overdue",IF(L11&lt;='SETUP'!$D$11+'SETUP'!$D$13,"Due soon","On track"))))))</x:f>
        <x:v>Due soon</x:v>
      </x:c>
      <x:c r="O11" s="4"/>
      <x:c r="P11" s="4"/>
      <x:c r="Q11" s="4"/>
      <x:c r="R11" s="4"/>
      <x:c r="S11" s="4"/>
      <x:c r="T11" s="4"/>
      <x:c r="AA11" t="n">
        <x:f>'EMPLOYEES'!$A$21</x:f>
        <x:v>0</x:v>
      </x:c>
      <x:c r="AE11" t="str">
        <x:f>IF(A11="","",IF(COUNTIF($A$11:$A$90,A11)&gt;1,"ERROR","PASS"))</x:f>
        <x:v>PASS</x:v>
      </x:c>
      <x:c r="AF11" t="str">
        <x:f>IF(B11="","",IF(COUNTIF('EMPLOYEES'!$A$11:$A$60,B11)=0,"ERROR","PASS"))</x:f>
        <x:v>PASS</x:v>
      </x:c>
    </x:row>
    <x:row r="12">
      <x:c r="A12" s="24" t="str">
        <x:v>C-002</x:v>
      </x:c>
      <x:c r="B12" s="24" t="str">
        <x:v>E-002</x:v>
      </x:c>
      <x:c r="C12" s="57" t="str">
        <x:f>IF(B12="","",IFERROR(INDEX('EMPLOYEES'!$B$11:$B$60,MATCH(B12,'EMPLOYEES'!$A$11:$A$60,0)),""))</x:f>
        <x:v>Daniel Ruiz</x:v>
      </x:c>
      <x:c r="D12" s="57" t="str">
        <x:f>IF(B12="","",IFERROR(INDEX('EMPLOYEES'!$E$11:$E$60,MATCH(B12,'EMPLOYEES'!$A$11:$A$60,0)),""))</x:f>
        <x:v>Omar Saleh</x:v>
      </x:c>
      <x:c r="E12" s="26" t="d">
        <x:v>2026-10-18T00:00:00.000Z</x:v>
      </x:c>
      <x:c r="F12" s="24" t="str">
        <x:v>One-to-one</x:v>
      </x:c>
      <x:c r="G12" s="24" t="n">
        <x:v>3</x:v>
      </x:c>
      <x:c r="H12" s="24" t="str">
        <x:v>Needs support</x:v>
      </x:c>
      <x:c r="I12" s="24" t="str">
        <x:v>Pipeline focus and account blockers.</x:v>
      </x:c>
      <x:c r="J12" s="24" t="str">
        <x:v>Submit account recovery plan</x:v>
      </x:c>
      <x:c r="K12" s="24" t="str">
        <x:v>Omar Saleh</x:v>
      </x:c>
      <x:c r="L12" s="26" t="d">
        <x:v>2026-10-24T00:00:00.000Z</x:v>
      </x:c>
      <x:c r="M12" s="24" t="str">
        <x:v>No</x:v>
      </x:c>
      <x:c r="N12" s="57" t="str">
        <x:f>IF(A12="","",IF(J12="","None",IF(M12="Yes","Complete",IF(L12="","Missing",IF(L12&lt;'SETUP'!$D$11,"Overdue",IF(L12&lt;='SETUP'!$D$11+'SETUP'!$D$13,"Due soon","On track"))))))</x:f>
        <x:v>Overdue</x:v>
      </x:c>
      <x:c r="O12" s="4"/>
      <x:c r="P12" s="4"/>
      <x:c r="Q12" s="4"/>
      <x:c r="R12" s="4"/>
      <x:c r="S12" s="4"/>
      <x:c r="T12" s="4"/>
      <x:c r="AA12" t="n">
        <x:f>'EMPLOYEES'!$A$22</x:f>
        <x:v>0</x:v>
      </x:c>
      <x:c r="AE12" t="str">
        <x:f>IF(A12="","",IF(COUNTIF($A$11:$A$90,A12)&gt;1,"ERROR","PASS"))</x:f>
        <x:v>PASS</x:v>
      </x:c>
      <x:c r="AF12" t="str">
        <x:f>IF(B12="","",IF(COUNTIF('EMPLOYEES'!$A$11:$A$60,B12)=0,"ERROR","PASS"))</x:f>
        <x:v>PASS</x:v>
      </x:c>
    </x:row>
    <x:row r="13">
      <x:c r="A13" s="24" t="str">
        <x:v>C-003</x:v>
      </x:c>
      <x:c r="B13" s="24" t="str">
        <x:v>E-003</x:v>
      </x:c>
      <x:c r="C13" s="57" t="str">
        <x:f>IF(B13="","",IFERROR(INDEX('EMPLOYEES'!$B$11:$B$60,MATCH(B13,'EMPLOYEES'!$A$11:$A$60,0)),""))</x:f>
        <x:v>Sofia Kim</x:v>
      </x:c>
      <x:c r="D13" s="57" t="str">
        <x:f>IF(B13="","",IFERROR(INDEX('EMPLOYEES'!$E$11:$E$60,MATCH(B13,'EMPLOYEES'!$A$11:$A$60,0)),""))</x:f>
        <x:v>Leila Morgan</x:v>
      </x:c>
      <x:c r="E13" s="26" t="d">
        <x:v>2026-10-22T00:00:00.000Z</x:v>
      </x:c>
      <x:c r="F13" s="24" t="str">
        <x:v>Performance review</x:v>
      </x:c>
      <x:c r="G13" s="24" t="n">
        <x:v>4</x:v>
      </x:c>
      <x:c r="H13" s="24" t="str">
        <x:v>Strong</x:v>
      </x:c>
      <x:c r="I13" s="24" t="str">
        <x:v>Month-end improvement evidence reviewed.</x:v>
      </x:c>
      <x:c r="J13" s="24" t="str">
        <x:v>Confirm November close checklist</x:v>
      </x:c>
      <x:c r="K13" s="24" t="str">
        <x:v>Leila Morgan</x:v>
      </x:c>
      <x:c r="L13" s="26" t="d">
        <x:v>2026-11-02T00:00:00.000Z</x:v>
      </x:c>
      <x:c r="M13" s="24" t="str">
        <x:v>No</x:v>
      </x:c>
      <x:c r="N13" s="57" t="str">
        <x:f>IF(A13="","",IF(J13="","None",IF(M13="Yes","Complete",IF(L13="","Missing",IF(L13&lt;'SETUP'!$D$11,"Overdue",IF(L13&lt;='SETUP'!$D$11+'SETUP'!$D$13,"Due soon","On track"))))))</x:f>
        <x:v>Due soon</x:v>
      </x:c>
      <x:c r="O13" s="4"/>
      <x:c r="P13" s="4"/>
      <x:c r="Q13" s="4"/>
      <x:c r="R13" s="4"/>
      <x:c r="S13" s="4"/>
      <x:c r="T13" s="4"/>
      <x:c r="AA13" t="n">
        <x:f>'EMPLOYEES'!$A$23</x:f>
        <x:v>0</x:v>
      </x:c>
      <x:c r="AE13" t="str">
        <x:f>IF(A13="","",IF(COUNTIF($A$11:$A$90,A13)&gt;1,"ERROR","PASS"))</x:f>
        <x:v>PASS</x:v>
      </x:c>
      <x:c r="AF13" t="str">
        <x:f>IF(B13="","",IF(COUNTIF('EMPLOYEES'!$A$11:$A$60,B13)=0,"ERROR","PASS"))</x:f>
        <x:v>PASS</x:v>
      </x:c>
    </x:row>
    <x:row r="14">
      <x:c r="A14" s="24" t="str">
        <x:v>C-004</x:v>
      </x:c>
      <x:c r="B14" s="24" t="str">
        <x:v>E-004</x:v>
      </x:c>
      <x:c r="C14" s="57" t="str">
        <x:f>IF(B14="","",IFERROR(INDEX('EMPLOYEES'!$B$11:$B$60,MATCH(B14,'EMPLOYEES'!$A$11:$A$60,0)),""))</x:f>
        <x:v>Amir Patel</x:v>
      </x:c>
      <x:c r="D14" s="57" t="str">
        <x:f>IF(B14="","",IFERROR(INDEX('EMPLOYEES'!$E$11:$E$60,MATCH(B14,'EMPLOYEES'!$A$11:$A$60,0)),""))</x:f>
        <x:v>Nora Silva</x:v>
      </x:c>
      <x:c r="E14" s="26" t="d">
        <x:v>2026-10-24T00:00:00.000Z</x:v>
      </x:c>
      <x:c r="F14" s="24" t="str">
        <x:v>Probation review</x:v>
      </x:c>
      <x:c r="G14" s="24" t="n">
        <x:v>4</x:v>
      </x:c>
      <x:c r="H14" s="24" t="str">
        <x:v>Promising</x:v>
      </x:c>
      <x:c r="I14" s="24" t="str">
        <x:v>Probation priorities clarified.</x:v>
      </x:c>
      <x:c r="J14" s="24" t="str">
        <x:v>Complete campaign analysis</x:v>
      </x:c>
      <x:c r="K14" s="24" t="str">
        <x:v>Nora Silva</x:v>
      </x:c>
      <x:c r="L14" s="26" t="d">
        <x:v>2026-10-31T00:00:00.000Z</x:v>
      </x:c>
      <x:c r="M14" s="24" t="str">
        <x:v>No</x:v>
      </x:c>
      <x:c r="N14" s="57" t="str">
        <x:f>IF(A14="","",IF(J14="","None",IF(M14="Yes","Complete",IF(L14="","Missing",IF(L14&lt;'SETUP'!$D$11,"Overdue",IF(L14&lt;='SETUP'!$D$11+'SETUP'!$D$13,"Due soon","On track"))))))</x:f>
        <x:v>Due soon</x:v>
      </x:c>
      <x:c r="O14" s="4"/>
      <x:c r="P14" s="4"/>
      <x:c r="Q14" s="4"/>
      <x:c r="R14" s="4"/>
      <x:c r="S14" s="4"/>
      <x:c r="T14" s="4"/>
      <x:c r="AA14" t="n">
        <x:f>'EMPLOYEES'!$A$24</x:f>
        <x:v>0</x:v>
      </x:c>
      <x:c r="AE14" t="str">
        <x:f>IF(A14="","",IF(COUNTIF($A$11:$A$90,A14)&gt;1,"ERROR","PASS"))</x:f>
        <x:v>PASS</x:v>
      </x:c>
      <x:c r="AF14" t="str">
        <x:f>IF(B14="","",IF(COUNTIF('EMPLOYEES'!$A$11:$A$60,B14)=0,"ERROR","PASS"))</x:f>
        <x:v>PASS</x:v>
      </x:c>
    </x:row>
    <x:row r="15">
      <x:c r="A15" s="24" t="str">
        <x:v>C-005</x:v>
      </x:c>
      <x:c r="B15" s="24" t="str">
        <x:v>E-005</x:v>
      </x:c>
      <x:c r="C15" s="57" t="str">
        <x:f>IF(B15="","",IFERROR(INDEX('EMPLOYEES'!$B$11:$B$60,MATCH(B15,'EMPLOYEES'!$A$11:$A$60,0)),""))</x:f>
        <x:v>Elena García</x:v>
      </x:c>
      <x:c r="D15" s="57" t="str">
        <x:f>IF(B15="","",IFERROR(INDEX('EMPLOYEES'!$E$11:$E$60,MATCH(B15,'EMPLOYEES'!$A$11:$A$60,0)),""))</x:f>
        <x:v>Nora Silva</x:v>
      </x:c>
      <x:c r="E15" s="26" t="d">
        <x:v>2026-10-15T00:00:00.000Z</x:v>
      </x:c>
      <x:c r="F15" s="24" t="str">
        <x:v>One-to-one</x:v>
      </x:c>
      <x:c r="G15" s="24" t="n">
        <x:v>5</x:v>
      </x:c>
      <x:c r="H15" s="24" t="str">
        <x:v>Strong</x:v>
      </x:c>
      <x:c r="I15" s="24" t="str">
        <x:v>Renewal workload reviewed.</x:v>
      </x:c>
      <x:c r="J15" s="24" t="str"/>
      <x:c r="K15" s="24" t="str">
        <x:v>Nora Silva</x:v>
      </x:c>
      <x:c r="L15" s="26"/>
      <x:c r="M15" s="24" t="str">
        <x:v>Yes</x:v>
      </x:c>
      <x:c r="N15" s="57" t="str">
        <x:f>IF(A15="","",IF(J15="","None",IF(M15="Yes","Complete",IF(L15="","Missing",IF(L15&lt;'SETUP'!$D$11,"Overdue",IF(L15&lt;='SETUP'!$D$11+'SETUP'!$D$13,"Due soon","On track"))))))</x:f>
        <x:v>None</x:v>
      </x:c>
      <x:c r="O15" s="4"/>
      <x:c r="P15" s="4"/>
      <x:c r="Q15" s="4"/>
      <x:c r="R15" s="4"/>
      <x:c r="S15" s="4"/>
      <x:c r="T15" s="4"/>
      <x:c r="AA15" t="n">
        <x:f>'EMPLOYEES'!$A$25</x:f>
        <x:v>0</x:v>
      </x:c>
      <x:c r="AE15" t="str">
        <x:f>IF(A15="","",IF(COUNTIF($A$11:$A$90,A15)&gt;1,"ERROR","PASS"))</x:f>
        <x:v>PASS</x:v>
      </x:c>
      <x:c r="AF15" t="str">
        <x:f>IF(B15="","",IF(COUNTIF('EMPLOYEES'!$A$11:$A$60,B15)=0,"ERROR","PASS"))</x:f>
        <x:v>PASS</x:v>
      </x:c>
    </x:row>
    <x:row r="16">
      <x:c r="A16" s="24" t="str">
        <x:v>C-006</x:v>
      </x:c>
      <x:c r="B16" s="24" t="str">
        <x:v>E-006</x:v>
      </x:c>
      <x:c r="C16" s="57" t="str">
        <x:f>IF(B16="","",IFERROR(INDEX('EMPLOYEES'!$B$11:$B$60,MATCH(B16,'EMPLOYEES'!$A$11:$A$60,0)),""))</x:f>
        <x:v>Lucas Martin</x:v>
      </x:c>
      <x:c r="D16" s="57" t="str">
        <x:f>IF(B16="","",IFERROR(INDEX('EMPLOYEES'!$E$11:$E$60,MATCH(B16,'EMPLOYEES'!$A$11:$A$60,0)),""))</x:f>
        <x:v>Aisha Khan</x:v>
      </x:c>
      <x:c r="E16" s="26" t="d">
        <x:v>2026-10-23T00:00:00.000Z</x:v>
      </x:c>
      <x:c r="F16" s="24" t="str">
        <x:v>Development review</x:v>
      </x:c>
      <x:c r="G16" s="24" t="n">
        <x:v>4</x:v>
      </x:c>
      <x:c r="H16" s="24" t="str">
        <x:v>Steady</x:v>
      </x:c>
      <x:c r="I16" s="24" t="str">
        <x:v>Cross-training plan agreed.</x:v>
      </x:c>
      <x:c r="J16" s="24" t="str">
        <x:v>Book finance shadow session</x:v>
      </x:c>
      <x:c r="K16" s="24" t="str">
        <x:v>Aisha Khan</x:v>
      </x:c>
      <x:c r="L16" s="26" t="d">
        <x:v>2026-11-03T00:00:00.000Z</x:v>
      </x:c>
      <x:c r="M16" s="24" t="str">
        <x:v>No</x:v>
      </x:c>
      <x:c r="N16" s="57" t="str">
        <x:f>IF(A16="","",IF(J16="","None",IF(M16="Yes","Complete",IF(L16="","Missing",IF(L16&lt;'SETUP'!$D$11,"Overdue",IF(L16&lt;='SETUP'!$D$11+'SETUP'!$D$13,"Due soon","On track"))))))</x:f>
        <x:v>Due soon</x:v>
      </x:c>
      <x:c r="O16" s="4"/>
      <x:c r="P16" s="4"/>
      <x:c r="Q16" s="4"/>
      <x:c r="R16" s="4"/>
      <x:c r="S16" s="4"/>
      <x:c r="T16" s="4"/>
      <x:c r="AA16" t="n">
        <x:f>'EMPLOYEES'!$A$26</x:f>
        <x:v>0</x:v>
      </x:c>
      <x:c r="AE16" t="str">
        <x:f>IF(A16="","",IF(COUNTIF($A$11:$A$90,A16)&gt;1,"ERROR","PASS"))</x:f>
        <x:v>PASS</x:v>
      </x:c>
      <x:c r="AF16" t="str">
        <x:f>IF(B16="","",IF(COUNTIF('EMPLOYEES'!$A$11:$A$60,B16)=0,"ERROR","PASS"))</x:f>
        <x:v>PASS</x:v>
      </x:c>
    </x:row>
    <x:row r="17">
      <x:c r="A17" s="24"/>
      <x:c r="B17" s="24"/>
      <x:c r="C17" s="57" t="str">
        <x:f>IF(B17="","",IFERROR(INDEX('EMPLOYEES'!$B$11:$B$60,MATCH(B17,'EMPLOYEES'!$A$11:$A$60,0)),""))</x:f>
      </x:c>
      <x:c r="D17" s="57" t="str">
        <x:f>IF(B17="","",IFERROR(INDEX('EMPLOYEES'!$E$11:$E$60,MATCH(B17,'EMPLOYEES'!$A$11:$A$60,0)),""))</x:f>
      </x:c>
      <x:c r="E17" s="26"/>
      <x:c r="F17" s="24"/>
      <x:c r="G17" s="24"/>
      <x:c r="H17" s="24"/>
      <x:c r="I17" s="24"/>
      <x:c r="J17" s="24"/>
      <x:c r="K17" s="24"/>
      <x:c r="L17" s="26"/>
      <x:c r="M17" s="24"/>
      <x:c r="N17" s="57" t="str">
        <x:f>IF(A17="","",IF(J17="","None",IF(M17="Yes","Complete",IF(L17="","Missing",IF(L17&lt;'SETUP'!$D$11,"Overdue",IF(L17&lt;='SETUP'!$D$11+'SETUP'!$D$13,"Due soon","On track"))))))</x:f>
      </x:c>
      <x:c r="O17" s="4"/>
      <x:c r="P17" s="4"/>
      <x:c r="Q17" s="4"/>
      <x:c r="R17" s="4"/>
      <x:c r="S17" s="4"/>
      <x:c r="T17" s="4"/>
      <x:c r="AA17" t="n">
        <x:f>'EMPLOYEES'!$A$27</x:f>
        <x:v>0</x:v>
      </x:c>
      <x:c r="AE17" t="str">
        <x:f>IF(A17="","",IF(COUNTIF($A$11:$A$90,A17)&gt;1,"ERROR","PASS"))</x:f>
      </x:c>
      <x:c r="AF17" t="str">
        <x:f>IF(B17="","",IF(COUNTIF('EMPLOYEES'!$A$11:$A$60,B17)=0,"ERROR","PASS"))</x:f>
      </x:c>
    </x:row>
    <x:row r="18">
      <x:c r="A18" s="24"/>
      <x:c r="B18" s="24"/>
      <x:c r="C18" s="57" t="str">
        <x:f>IF(B18="","",IFERROR(INDEX('EMPLOYEES'!$B$11:$B$60,MATCH(B18,'EMPLOYEES'!$A$11:$A$60,0)),""))</x:f>
      </x:c>
      <x:c r="D18" s="57" t="str">
        <x:f>IF(B18="","",IFERROR(INDEX('EMPLOYEES'!$E$11:$E$60,MATCH(B18,'EMPLOYEES'!$A$11:$A$60,0)),""))</x:f>
      </x:c>
      <x:c r="E18" s="26"/>
      <x:c r="F18" s="24"/>
      <x:c r="G18" s="24"/>
      <x:c r="H18" s="24"/>
      <x:c r="I18" s="24"/>
      <x:c r="J18" s="24"/>
      <x:c r="K18" s="24"/>
      <x:c r="L18" s="26"/>
      <x:c r="M18" s="24"/>
      <x:c r="N18" s="57" t="str">
        <x:f>IF(A18="","",IF(J18="","None",IF(M18="Yes","Complete",IF(L18="","Missing",IF(L18&lt;'SETUP'!$D$11,"Overdue",IF(L18&lt;='SETUP'!$D$11+'SETUP'!$D$13,"Due soon","On track"))))))</x:f>
      </x:c>
      <x:c r="O18" s="4"/>
      <x:c r="P18" s="4"/>
      <x:c r="Q18" s="4"/>
      <x:c r="R18" s="4"/>
      <x:c r="S18" s="4"/>
      <x:c r="T18" s="4"/>
      <x:c r="AA18" t="n">
        <x:f>'EMPLOYEES'!$A$28</x:f>
        <x:v>0</x:v>
      </x:c>
      <x:c r="AE18" t="str">
        <x:f>IF(A18="","",IF(COUNTIF($A$11:$A$90,A18)&gt;1,"ERROR","PASS"))</x:f>
      </x:c>
      <x:c r="AF18" t="str">
        <x:f>IF(B18="","",IF(COUNTIF('EMPLOYEES'!$A$11:$A$60,B18)=0,"ERROR","PASS"))</x:f>
      </x:c>
    </x:row>
    <x:row r="19">
      <x:c r="A19" s="24"/>
      <x:c r="B19" s="24"/>
      <x:c r="C19" s="57" t="str">
        <x:f>IF(B19="","",IFERROR(INDEX('EMPLOYEES'!$B$11:$B$60,MATCH(B19,'EMPLOYEES'!$A$11:$A$60,0)),""))</x:f>
      </x:c>
      <x:c r="D19" s="57" t="str">
        <x:f>IF(B19="","",IFERROR(INDEX('EMPLOYEES'!$E$11:$E$60,MATCH(B19,'EMPLOYEES'!$A$11:$A$60,0)),""))</x:f>
      </x:c>
      <x:c r="E19" s="26"/>
      <x:c r="F19" s="24"/>
      <x:c r="G19" s="24"/>
      <x:c r="H19" s="24"/>
      <x:c r="I19" s="24"/>
      <x:c r="J19" s="24"/>
      <x:c r="K19" s="24"/>
      <x:c r="L19" s="26"/>
      <x:c r="M19" s="24"/>
      <x:c r="N19" s="57" t="str">
        <x:f>IF(A19="","",IF(J19="","None",IF(M19="Yes","Complete",IF(L19="","Missing",IF(L19&lt;'SETUP'!$D$11,"Overdue",IF(L19&lt;='SETUP'!$D$11+'SETUP'!$D$13,"Due soon","On track"))))))</x:f>
      </x:c>
      <x:c r="O19" s="4"/>
      <x:c r="P19" s="4"/>
      <x:c r="Q19" s="4"/>
      <x:c r="R19" s="4"/>
      <x:c r="S19" s="4"/>
      <x:c r="T19" s="4"/>
      <x:c r="AA19" t="n">
        <x:f>'EMPLOYEES'!$A$29</x:f>
        <x:v>0</x:v>
      </x:c>
      <x:c r="AE19" t="str">
        <x:f>IF(A19="","",IF(COUNTIF($A$11:$A$90,A19)&gt;1,"ERROR","PASS"))</x:f>
      </x:c>
      <x:c r="AF19" t="str">
        <x:f>IF(B19="","",IF(COUNTIF('EMPLOYEES'!$A$11:$A$60,B19)=0,"ERROR","PASS"))</x:f>
      </x:c>
    </x:row>
    <x:row r="20">
      <x:c r="A20" s="24"/>
      <x:c r="B20" s="24"/>
      <x:c r="C20" s="57" t="str">
        <x:f>IF(B20="","",IFERROR(INDEX('EMPLOYEES'!$B$11:$B$60,MATCH(B20,'EMPLOYEES'!$A$11:$A$60,0)),""))</x:f>
      </x:c>
      <x:c r="D20" s="57" t="str">
        <x:f>IF(B20="","",IFERROR(INDEX('EMPLOYEES'!$E$11:$E$60,MATCH(B20,'EMPLOYEES'!$A$11:$A$60,0)),""))</x:f>
      </x:c>
      <x:c r="E20" s="26"/>
      <x:c r="F20" s="24"/>
      <x:c r="G20" s="24"/>
      <x:c r="H20" s="24"/>
      <x:c r="I20" s="24"/>
      <x:c r="J20" s="24"/>
      <x:c r="K20" s="24"/>
      <x:c r="L20" s="26"/>
      <x:c r="M20" s="24"/>
      <x:c r="N20" s="57" t="str">
        <x:f>IF(A20="","",IF(J20="","None",IF(M20="Yes","Complete",IF(L20="","Missing",IF(L20&lt;'SETUP'!$D$11,"Overdue",IF(L20&lt;='SETUP'!$D$11+'SETUP'!$D$13,"Due soon","On track"))))))</x:f>
      </x:c>
      <x:c r="O20" s="4"/>
      <x:c r="P20" s="4"/>
      <x:c r="Q20" s="4"/>
      <x:c r="R20" s="4"/>
      <x:c r="S20" s="4"/>
      <x:c r="T20" s="4"/>
      <x:c r="AA20" t="n">
        <x:f>'EMPLOYEES'!$A$30</x:f>
        <x:v>0</x:v>
      </x:c>
      <x:c r="AE20" t="str">
        <x:f>IF(A20="","",IF(COUNTIF($A$11:$A$90,A20)&gt;1,"ERROR","PASS"))</x:f>
      </x:c>
      <x:c r="AF20" t="str">
        <x:f>IF(B20="","",IF(COUNTIF('EMPLOYEES'!$A$11:$A$60,B20)=0,"ERROR","PASS"))</x:f>
      </x:c>
    </x:row>
    <x:row r="21">
      <x:c r="A21" s="24"/>
      <x:c r="B21" s="24"/>
      <x:c r="C21" s="57" t="str">
        <x:f>IF(B21="","",IFERROR(INDEX('EMPLOYEES'!$B$11:$B$60,MATCH(B21,'EMPLOYEES'!$A$11:$A$60,0)),""))</x:f>
      </x:c>
      <x:c r="D21" s="57" t="str">
        <x:f>IF(B21="","",IFERROR(INDEX('EMPLOYEES'!$E$11:$E$60,MATCH(B21,'EMPLOYEES'!$A$11:$A$60,0)),""))</x:f>
      </x:c>
      <x:c r="E21" s="26"/>
      <x:c r="F21" s="24"/>
      <x:c r="G21" s="24"/>
      <x:c r="H21" s="24"/>
      <x:c r="I21" s="24"/>
      <x:c r="J21" s="24"/>
      <x:c r="K21" s="24"/>
      <x:c r="L21" s="26"/>
      <x:c r="M21" s="24"/>
      <x:c r="N21" s="57" t="str">
        <x:f>IF(A21="","",IF(J21="","None",IF(M21="Yes","Complete",IF(L21="","Missing",IF(L21&lt;'SETUP'!$D$11,"Overdue",IF(L21&lt;='SETUP'!$D$11+'SETUP'!$D$13,"Due soon","On track"))))))</x:f>
      </x:c>
      <x:c r="O21" s="4"/>
      <x:c r="P21" s="4"/>
      <x:c r="Q21" s="4"/>
      <x:c r="R21" s="4"/>
      <x:c r="S21" s="4"/>
      <x:c r="T21" s="4"/>
      <x:c r="AA21" t="n">
        <x:f>'EMPLOYEES'!$A$31</x:f>
        <x:v>0</x:v>
      </x:c>
      <x:c r="AE21" t="str">
        <x:f>IF(A21="","",IF(COUNTIF($A$11:$A$90,A21)&gt;1,"ERROR","PASS"))</x:f>
      </x:c>
      <x:c r="AF21" t="str">
        <x:f>IF(B21="","",IF(COUNTIF('EMPLOYEES'!$A$11:$A$60,B21)=0,"ERROR","PASS"))</x:f>
      </x:c>
    </x:row>
    <x:row r="22">
      <x:c r="A22" s="24"/>
      <x:c r="B22" s="24"/>
      <x:c r="C22" s="57" t="str">
        <x:f>IF(B22="","",IFERROR(INDEX('EMPLOYEES'!$B$11:$B$60,MATCH(B22,'EMPLOYEES'!$A$11:$A$60,0)),""))</x:f>
      </x:c>
      <x:c r="D22" s="57" t="str">
        <x:f>IF(B22="","",IFERROR(INDEX('EMPLOYEES'!$E$11:$E$60,MATCH(B22,'EMPLOYEES'!$A$11:$A$60,0)),""))</x:f>
      </x:c>
      <x:c r="E22" s="26"/>
      <x:c r="F22" s="24"/>
      <x:c r="G22" s="24"/>
      <x:c r="H22" s="24"/>
      <x:c r="I22" s="24"/>
      <x:c r="J22" s="24"/>
      <x:c r="K22" s="24"/>
      <x:c r="L22" s="26"/>
      <x:c r="M22" s="24"/>
      <x:c r="N22" s="57" t="str">
        <x:f>IF(A22="","",IF(J22="","None",IF(M22="Yes","Complete",IF(L22="","Missing",IF(L22&lt;'SETUP'!$D$11,"Overdue",IF(L22&lt;='SETUP'!$D$11+'SETUP'!$D$13,"Due soon","On track"))))))</x:f>
      </x:c>
      <x:c r="O22" s="4"/>
      <x:c r="P22" s="4"/>
      <x:c r="Q22" s="4"/>
      <x:c r="R22" s="4"/>
      <x:c r="S22" s="4"/>
      <x:c r="T22" s="4"/>
      <x:c r="AA22" t="n">
        <x:f>'EMPLOYEES'!$A$32</x:f>
        <x:v>0</x:v>
      </x:c>
      <x:c r="AE22" t="str">
        <x:f>IF(A22="","",IF(COUNTIF($A$11:$A$90,A22)&gt;1,"ERROR","PASS"))</x:f>
      </x:c>
      <x:c r="AF22" t="str">
        <x:f>IF(B22="","",IF(COUNTIF('EMPLOYEES'!$A$11:$A$60,B22)=0,"ERROR","PASS"))</x:f>
      </x:c>
    </x:row>
    <x:row r="23">
      <x:c r="A23" s="24"/>
      <x:c r="B23" s="24"/>
      <x:c r="C23" s="57" t="str">
        <x:f>IF(B23="","",IFERROR(INDEX('EMPLOYEES'!$B$11:$B$60,MATCH(B23,'EMPLOYEES'!$A$11:$A$60,0)),""))</x:f>
      </x:c>
      <x:c r="D23" s="57" t="str">
        <x:f>IF(B23="","",IFERROR(INDEX('EMPLOYEES'!$E$11:$E$60,MATCH(B23,'EMPLOYEES'!$A$11:$A$60,0)),""))</x:f>
      </x:c>
      <x:c r="E23" s="26"/>
      <x:c r="F23" s="24"/>
      <x:c r="G23" s="24"/>
      <x:c r="H23" s="24"/>
      <x:c r="I23" s="24"/>
      <x:c r="J23" s="24"/>
      <x:c r="K23" s="24"/>
      <x:c r="L23" s="26"/>
      <x:c r="M23" s="24"/>
      <x:c r="N23" s="57" t="str">
        <x:f>IF(A23="","",IF(J23="","None",IF(M23="Yes","Complete",IF(L23="","Missing",IF(L23&lt;'SETUP'!$D$11,"Overdue",IF(L23&lt;='SETUP'!$D$11+'SETUP'!$D$13,"Due soon","On track"))))))</x:f>
      </x:c>
      <x:c r="O23" s="4"/>
      <x:c r="P23" s="4"/>
      <x:c r="Q23" s="4"/>
      <x:c r="R23" s="4"/>
      <x:c r="S23" s="4"/>
      <x:c r="T23" s="4"/>
      <x:c r="AA23" t="n">
        <x:f>'EMPLOYEES'!$A$33</x:f>
        <x:v>0</x:v>
      </x:c>
      <x:c r="AE23" t="str">
        <x:f>IF(A23="","",IF(COUNTIF($A$11:$A$90,A23)&gt;1,"ERROR","PASS"))</x:f>
      </x:c>
      <x:c r="AF23" t="str">
        <x:f>IF(B23="","",IF(COUNTIF('EMPLOYEES'!$A$11:$A$60,B23)=0,"ERROR","PASS"))</x:f>
      </x:c>
    </x:row>
    <x:row r="24">
      <x:c r="A24" s="24"/>
      <x:c r="B24" s="24"/>
      <x:c r="C24" s="57" t="str">
        <x:f>IF(B24="","",IFERROR(INDEX('EMPLOYEES'!$B$11:$B$60,MATCH(B24,'EMPLOYEES'!$A$11:$A$60,0)),""))</x:f>
      </x:c>
      <x:c r="D24" s="57" t="str">
        <x:f>IF(B24="","",IFERROR(INDEX('EMPLOYEES'!$E$11:$E$60,MATCH(B24,'EMPLOYEES'!$A$11:$A$60,0)),""))</x:f>
      </x:c>
      <x:c r="E24" s="26"/>
      <x:c r="F24" s="24"/>
      <x:c r="G24" s="24"/>
      <x:c r="H24" s="24"/>
      <x:c r="I24" s="24"/>
      <x:c r="J24" s="24"/>
      <x:c r="K24" s="24"/>
      <x:c r="L24" s="26"/>
      <x:c r="M24" s="24"/>
      <x:c r="N24" s="57" t="str">
        <x:f>IF(A24="","",IF(J24="","None",IF(M24="Yes","Complete",IF(L24="","Missing",IF(L24&lt;'SETUP'!$D$11,"Overdue",IF(L24&lt;='SETUP'!$D$11+'SETUP'!$D$13,"Due soon","On track"))))))</x:f>
      </x:c>
      <x:c r="O24" s="4"/>
      <x:c r="P24" s="4"/>
      <x:c r="Q24" s="4"/>
      <x:c r="R24" s="4"/>
      <x:c r="S24" s="4"/>
      <x:c r="T24" s="4"/>
      <x:c r="AA24" t="n">
        <x:f>'EMPLOYEES'!$A$34</x:f>
        <x:v>0</x:v>
      </x:c>
      <x:c r="AE24" t="str">
        <x:f>IF(A24="","",IF(COUNTIF($A$11:$A$90,A24)&gt;1,"ERROR","PASS"))</x:f>
      </x:c>
      <x:c r="AF24" t="str">
        <x:f>IF(B24="","",IF(COUNTIF('EMPLOYEES'!$A$11:$A$60,B24)=0,"ERROR","PASS"))</x:f>
      </x:c>
    </x:row>
    <x:row r="25">
      <x:c r="A25" s="24"/>
      <x:c r="B25" s="24"/>
      <x:c r="C25" s="57" t="str">
        <x:f>IF(B25="","",IFERROR(INDEX('EMPLOYEES'!$B$11:$B$60,MATCH(B25,'EMPLOYEES'!$A$11:$A$60,0)),""))</x:f>
      </x:c>
      <x:c r="D25" s="57" t="str">
        <x:f>IF(B25="","",IFERROR(INDEX('EMPLOYEES'!$E$11:$E$60,MATCH(B25,'EMPLOYEES'!$A$11:$A$60,0)),""))</x:f>
      </x:c>
      <x:c r="E25" s="26"/>
      <x:c r="F25" s="24"/>
      <x:c r="G25" s="24"/>
      <x:c r="H25" s="24"/>
      <x:c r="I25" s="24"/>
      <x:c r="J25" s="24"/>
      <x:c r="K25" s="24"/>
      <x:c r="L25" s="26"/>
      <x:c r="M25" s="24"/>
      <x:c r="N25" s="57" t="str">
        <x:f>IF(A25="","",IF(J25="","None",IF(M25="Yes","Complete",IF(L25="","Missing",IF(L25&lt;'SETUP'!$D$11,"Overdue",IF(L25&lt;='SETUP'!$D$11+'SETUP'!$D$13,"Due soon","On track"))))))</x:f>
      </x:c>
      <x:c r="O25" s="4"/>
      <x:c r="P25" s="4"/>
      <x:c r="Q25" s="4"/>
      <x:c r="R25" s="4"/>
      <x:c r="S25" s="4"/>
      <x:c r="T25" s="4"/>
      <x:c r="AA25" t="n">
        <x:f>'EMPLOYEES'!$A$35</x:f>
        <x:v>0</x:v>
      </x:c>
      <x:c r="AE25" t="str">
        <x:f>IF(A25="","",IF(COUNTIF($A$11:$A$90,A25)&gt;1,"ERROR","PASS"))</x:f>
      </x:c>
      <x:c r="AF25" t="str">
        <x:f>IF(B25="","",IF(COUNTIF('EMPLOYEES'!$A$11:$A$60,B25)=0,"ERROR","PASS"))</x:f>
      </x:c>
    </x:row>
    <x:row r="26">
      <x:c r="A26" s="24"/>
      <x:c r="B26" s="24"/>
      <x:c r="C26" s="57" t="str">
        <x:f>IF(B26="","",IFERROR(INDEX('EMPLOYEES'!$B$11:$B$60,MATCH(B26,'EMPLOYEES'!$A$11:$A$60,0)),""))</x:f>
      </x:c>
      <x:c r="D26" s="57" t="str">
        <x:f>IF(B26="","",IFERROR(INDEX('EMPLOYEES'!$E$11:$E$60,MATCH(B26,'EMPLOYEES'!$A$11:$A$60,0)),""))</x:f>
      </x:c>
      <x:c r="E26" s="26"/>
      <x:c r="F26" s="24"/>
      <x:c r="G26" s="24"/>
      <x:c r="H26" s="24"/>
      <x:c r="I26" s="24"/>
      <x:c r="J26" s="24"/>
      <x:c r="K26" s="24"/>
      <x:c r="L26" s="26"/>
      <x:c r="M26" s="24"/>
      <x:c r="N26" s="57" t="str">
        <x:f>IF(A26="","",IF(J26="","None",IF(M26="Yes","Complete",IF(L26="","Missing",IF(L26&lt;'SETUP'!$D$11,"Overdue",IF(L26&lt;='SETUP'!$D$11+'SETUP'!$D$13,"Due soon","On track"))))))</x:f>
      </x:c>
      <x:c r="O26" s="4"/>
      <x:c r="P26" s="4"/>
      <x:c r="Q26" s="4"/>
      <x:c r="R26" s="4"/>
      <x:c r="S26" s="4"/>
      <x:c r="T26" s="4"/>
      <x:c r="AA26" t="n">
        <x:f>'EMPLOYEES'!$A$36</x:f>
        <x:v>0</x:v>
      </x:c>
      <x:c r="AE26" t="str">
        <x:f>IF(A26="","",IF(COUNTIF($A$11:$A$90,A26)&gt;1,"ERROR","PASS"))</x:f>
      </x:c>
      <x:c r="AF26" t="str">
        <x:f>IF(B26="","",IF(COUNTIF('EMPLOYEES'!$A$11:$A$60,B26)=0,"ERROR","PASS"))</x:f>
      </x:c>
    </x:row>
    <x:row r="27">
      <x:c r="A27" s="24"/>
      <x:c r="B27" s="24"/>
      <x:c r="C27" s="57" t="str">
        <x:f>IF(B27="","",IFERROR(INDEX('EMPLOYEES'!$B$11:$B$60,MATCH(B27,'EMPLOYEES'!$A$11:$A$60,0)),""))</x:f>
      </x:c>
      <x:c r="D27" s="57" t="str">
        <x:f>IF(B27="","",IFERROR(INDEX('EMPLOYEES'!$E$11:$E$60,MATCH(B27,'EMPLOYEES'!$A$11:$A$60,0)),""))</x:f>
      </x:c>
      <x:c r="E27" s="26"/>
      <x:c r="F27" s="24"/>
      <x:c r="G27" s="24"/>
      <x:c r="H27" s="24"/>
      <x:c r="I27" s="24"/>
      <x:c r="J27" s="24"/>
      <x:c r="K27" s="24"/>
      <x:c r="L27" s="26"/>
      <x:c r="M27" s="24"/>
      <x:c r="N27" s="57" t="str">
        <x:f>IF(A27="","",IF(J27="","None",IF(M27="Yes","Complete",IF(L27="","Missing",IF(L27&lt;'SETUP'!$D$11,"Overdue",IF(L27&lt;='SETUP'!$D$11+'SETUP'!$D$13,"Due soon","On track"))))))</x:f>
      </x:c>
      <x:c r="O27" s="4"/>
      <x:c r="P27" s="4"/>
      <x:c r="Q27" s="4"/>
      <x:c r="R27" s="4"/>
      <x:c r="S27" s="4"/>
      <x:c r="T27" s="4"/>
      <x:c r="AA27" t="n">
        <x:f>'EMPLOYEES'!$A$37</x:f>
        <x:v>0</x:v>
      </x:c>
      <x:c r="AE27" t="str">
        <x:f>IF(A27="","",IF(COUNTIF($A$11:$A$90,A27)&gt;1,"ERROR","PASS"))</x:f>
      </x:c>
      <x:c r="AF27" t="str">
        <x:f>IF(B27="","",IF(COUNTIF('EMPLOYEES'!$A$11:$A$60,B27)=0,"ERROR","PASS"))</x:f>
      </x:c>
    </x:row>
    <x:row r="28">
      <x:c r="A28" s="24"/>
      <x:c r="B28" s="24"/>
      <x:c r="C28" s="57" t="str">
        <x:f>IF(B28="","",IFERROR(INDEX('EMPLOYEES'!$B$11:$B$60,MATCH(B28,'EMPLOYEES'!$A$11:$A$60,0)),""))</x:f>
      </x:c>
      <x:c r="D28" s="57" t="str">
        <x:f>IF(B28="","",IFERROR(INDEX('EMPLOYEES'!$E$11:$E$60,MATCH(B28,'EMPLOYEES'!$A$11:$A$60,0)),""))</x:f>
      </x:c>
      <x:c r="E28" s="26"/>
      <x:c r="F28" s="24"/>
      <x:c r="G28" s="24"/>
      <x:c r="H28" s="24"/>
      <x:c r="I28" s="24"/>
      <x:c r="J28" s="24"/>
      <x:c r="K28" s="24"/>
      <x:c r="L28" s="26"/>
      <x:c r="M28" s="24"/>
      <x:c r="N28" s="57" t="str">
        <x:f>IF(A28="","",IF(J28="","None",IF(M28="Yes","Complete",IF(L28="","Missing",IF(L28&lt;'SETUP'!$D$11,"Overdue",IF(L28&lt;='SETUP'!$D$11+'SETUP'!$D$13,"Due soon","On track"))))))</x:f>
      </x:c>
      <x:c r="O28" s="4"/>
      <x:c r="P28" s="4"/>
      <x:c r="Q28" s="4"/>
      <x:c r="R28" s="4"/>
      <x:c r="S28" s="4"/>
      <x:c r="T28" s="4"/>
      <x:c r="AA28" t="n">
        <x:f>'EMPLOYEES'!$A$38</x:f>
        <x:v>0</x:v>
      </x:c>
      <x:c r="AE28" t="str">
        <x:f>IF(A28="","",IF(COUNTIF($A$11:$A$90,A28)&gt;1,"ERROR","PASS"))</x:f>
      </x:c>
      <x:c r="AF28" t="str">
        <x:f>IF(B28="","",IF(COUNTIF('EMPLOYEES'!$A$11:$A$60,B28)=0,"ERROR","PASS"))</x:f>
      </x:c>
    </x:row>
    <x:row r="29">
      <x:c r="A29" s="24"/>
      <x:c r="B29" s="24"/>
      <x:c r="C29" s="57" t="str">
        <x:f>IF(B29="","",IFERROR(INDEX('EMPLOYEES'!$B$11:$B$60,MATCH(B29,'EMPLOYEES'!$A$11:$A$60,0)),""))</x:f>
      </x:c>
      <x:c r="D29" s="57" t="str">
        <x:f>IF(B29="","",IFERROR(INDEX('EMPLOYEES'!$E$11:$E$60,MATCH(B29,'EMPLOYEES'!$A$11:$A$60,0)),""))</x:f>
      </x:c>
      <x:c r="E29" s="26"/>
      <x:c r="F29" s="24"/>
      <x:c r="G29" s="24"/>
      <x:c r="H29" s="24"/>
      <x:c r="I29" s="24"/>
      <x:c r="J29" s="24"/>
      <x:c r="K29" s="24"/>
      <x:c r="L29" s="26"/>
      <x:c r="M29" s="24"/>
      <x:c r="N29" s="57" t="str">
        <x:f>IF(A29="","",IF(J29="","None",IF(M29="Yes","Complete",IF(L29="","Missing",IF(L29&lt;'SETUP'!$D$11,"Overdue",IF(L29&lt;='SETUP'!$D$11+'SETUP'!$D$13,"Due soon","On track"))))))</x:f>
      </x:c>
      <x:c r="O29" s="4"/>
      <x:c r="P29" s="4"/>
      <x:c r="Q29" s="4"/>
      <x:c r="R29" s="4"/>
      <x:c r="S29" s="4"/>
      <x:c r="T29" s="4"/>
      <x:c r="AA29" t="n">
        <x:f>'EMPLOYEES'!$A$39</x:f>
        <x:v>0</x:v>
      </x:c>
      <x:c r="AE29" t="str">
        <x:f>IF(A29="","",IF(COUNTIF($A$11:$A$90,A29)&gt;1,"ERROR","PASS"))</x:f>
      </x:c>
      <x:c r="AF29" t="str">
        <x:f>IF(B29="","",IF(COUNTIF('EMPLOYEES'!$A$11:$A$60,B29)=0,"ERROR","PASS"))</x:f>
      </x:c>
    </x:row>
    <x:row r="30">
      <x:c r="A30" s="24"/>
      <x:c r="B30" s="24"/>
      <x:c r="C30" s="57" t="str">
        <x:f>IF(B30="","",IFERROR(INDEX('EMPLOYEES'!$B$11:$B$60,MATCH(B30,'EMPLOYEES'!$A$11:$A$60,0)),""))</x:f>
      </x:c>
      <x:c r="D30" s="57" t="str">
        <x:f>IF(B30="","",IFERROR(INDEX('EMPLOYEES'!$E$11:$E$60,MATCH(B30,'EMPLOYEES'!$A$11:$A$60,0)),""))</x:f>
      </x:c>
      <x:c r="E30" s="26"/>
      <x:c r="F30" s="24"/>
      <x:c r="G30" s="24"/>
      <x:c r="H30" s="24"/>
      <x:c r="I30" s="24"/>
      <x:c r="J30" s="24"/>
      <x:c r="K30" s="24"/>
      <x:c r="L30" s="26"/>
      <x:c r="M30" s="24"/>
      <x:c r="N30" s="57" t="str">
        <x:f>IF(A30="","",IF(J30="","None",IF(M30="Yes","Complete",IF(L30="","Missing",IF(L30&lt;'SETUP'!$D$11,"Overdue",IF(L30&lt;='SETUP'!$D$11+'SETUP'!$D$13,"Due soon","On track"))))))</x:f>
      </x:c>
      <x:c r="O30" s="4"/>
      <x:c r="P30" s="4"/>
      <x:c r="Q30" s="4"/>
      <x:c r="R30" s="4"/>
      <x:c r="S30" s="4"/>
      <x:c r="T30" s="4"/>
      <x:c r="AA30" t="n">
        <x:f>'EMPLOYEES'!$A$40</x:f>
        <x:v>0</x:v>
      </x:c>
      <x:c r="AE30" t="str">
        <x:f>IF(A30="","",IF(COUNTIF($A$11:$A$90,A30)&gt;1,"ERROR","PASS"))</x:f>
      </x:c>
      <x:c r="AF30" t="str">
        <x:f>IF(B30="","",IF(COUNTIF('EMPLOYEES'!$A$11:$A$60,B30)=0,"ERROR","PASS"))</x:f>
      </x:c>
    </x:row>
    <x:row r="31">
      <x:c r="A31" s="24"/>
      <x:c r="B31" s="24"/>
      <x:c r="C31" s="57" t="str">
        <x:f>IF(B31="","",IFERROR(INDEX('EMPLOYEES'!$B$11:$B$60,MATCH(B31,'EMPLOYEES'!$A$11:$A$60,0)),""))</x:f>
      </x:c>
      <x:c r="D31" s="57" t="str">
        <x:f>IF(B31="","",IFERROR(INDEX('EMPLOYEES'!$E$11:$E$60,MATCH(B31,'EMPLOYEES'!$A$11:$A$60,0)),""))</x:f>
      </x:c>
      <x:c r="E31" s="26"/>
      <x:c r="F31" s="24"/>
      <x:c r="G31" s="24"/>
      <x:c r="H31" s="24"/>
      <x:c r="I31" s="24"/>
      <x:c r="J31" s="24"/>
      <x:c r="K31" s="24"/>
      <x:c r="L31" s="26"/>
      <x:c r="M31" s="24"/>
      <x:c r="N31" s="57" t="str">
        <x:f>IF(A31="","",IF(J31="","None",IF(M31="Yes","Complete",IF(L31="","Missing",IF(L31&lt;'SETUP'!$D$11,"Overdue",IF(L31&lt;='SETUP'!$D$11+'SETUP'!$D$13,"Due soon","On track"))))))</x:f>
      </x:c>
      <x:c r="O31" s="4"/>
      <x:c r="P31" s="4"/>
      <x:c r="Q31" s="4"/>
      <x:c r="R31" s="4"/>
      <x:c r="S31" s="4"/>
      <x:c r="T31" s="4"/>
      <x:c r="AA31" t="n">
        <x:f>'EMPLOYEES'!$A$41</x:f>
        <x:v>0</x:v>
      </x:c>
      <x:c r="AE31" t="str">
        <x:f>IF(A31="","",IF(COUNTIF($A$11:$A$90,A31)&gt;1,"ERROR","PASS"))</x:f>
      </x:c>
      <x:c r="AF31" t="str">
        <x:f>IF(B31="","",IF(COUNTIF('EMPLOYEES'!$A$11:$A$60,B31)=0,"ERROR","PASS"))</x:f>
      </x:c>
    </x:row>
    <x:row r="32">
      <x:c r="A32" s="24"/>
      <x:c r="B32" s="24"/>
      <x:c r="C32" s="57" t="str">
        <x:f>IF(B32="","",IFERROR(INDEX('EMPLOYEES'!$B$11:$B$60,MATCH(B32,'EMPLOYEES'!$A$11:$A$60,0)),""))</x:f>
      </x:c>
      <x:c r="D32" s="57" t="str">
        <x:f>IF(B32="","",IFERROR(INDEX('EMPLOYEES'!$E$11:$E$60,MATCH(B32,'EMPLOYEES'!$A$11:$A$60,0)),""))</x:f>
      </x:c>
      <x:c r="E32" s="26"/>
      <x:c r="F32" s="24"/>
      <x:c r="G32" s="24"/>
      <x:c r="H32" s="24"/>
      <x:c r="I32" s="24"/>
      <x:c r="J32" s="24"/>
      <x:c r="K32" s="24"/>
      <x:c r="L32" s="26"/>
      <x:c r="M32" s="24"/>
      <x:c r="N32" s="57" t="str">
        <x:f>IF(A32="","",IF(J32="","None",IF(M32="Yes","Complete",IF(L32="","Missing",IF(L32&lt;'SETUP'!$D$11,"Overdue",IF(L32&lt;='SETUP'!$D$11+'SETUP'!$D$13,"Due soon","On track"))))))</x:f>
      </x:c>
      <x:c r="O32" s="4"/>
      <x:c r="P32" s="4"/>
      <x:c r="Q32" s="4"/>
      <x:c r="R32" s="4"/>
      <x:c r="S32" s="4"/>
      <x:c r="T32" s="4"/>
      <x:c r="AA32" t="n">
        <x:f>'EMPLOYEES'!$A$42</x:f>
        <x:v>0</x:v>
      </x:c>
      <x:c r="AE32" t="str">
        <x:f>IF(A32="","",IF(COUNTIF($A$11:$A$90,A32)&gt;1,"ERROR","PASS"))</x:f>
      </x:c>
      <x:c r="AF32" t="str">
        <x:f>IF(B32="","",IF(COUNTIF('EMPLOYEES'!$A$11:$A$60,B32)=0,"ERROR","PASS"))</x:f>
      </x:c>
    </x:row>
    <x:row r="33">
      <x:c r="A33" s="24"/>
      <x:c r="B33" s="24"/>
      <x:c r="C33" s="57" t="str">
        <x:f>IF(B33="","",IFERROR(INDEX('EMPLOYEES'!$B$11:$B$60,MATCH(B33,'EMPLOYEES'!$A$11:$A$60,0)),""))</x:f>
      </x:c>
      <x:c r="D33" s="57" t="str">
        <x:f>IF(B33="","",IFERROR(INDEX('EMPLOYEES'!$E$11:$E$60,MATCH(B33,'EMPLOYEES'!$A$11:$A$60,0)),""))</x:f>
      </x:c>
      <x:c r="E33" s="26"/>
      <x:c r="F33" s="24"/>
      <x:c r="G33" s="24"/>
      <x:c r="H33" s="24"/>
      <x:c r="I33" s="24"/>
      <x:c r="J33" s="24"/>
      <x:c r="K33" s="24"/>
      <x:c r="L33" s="26"/>
      <x:c r="M33" s="24"/>
      <x:c r="N33" s="57" t="str">
        <x:f>IF(A33="","",IF(J33="","None",IF(M33="Yes","Complete",IF(L33="","Missing",IF(L33&lt;'SETUP'!$D$11,"Overdue",IF(L33&lt;='SETUP'!$D$11+'SETUP'!$D$13,"Due soon","On track"))))))</x:f>
      </x:c>
      <x:c r="O33" s="4"/>
      <x:c r="P33" s="4"/>
      <x:c r="Q33" s="4"/>
      <x:c r="R33" s="4"/>
      <x:c r="S33" s="4"/>
      <x:c r="T33" s="4"/>
      <x:c r="AA33" t="n">
        <x:f>'EMPLOYEES'!$A$43</x:f>
        <x:v>0</x:v>
      </x:c>
      <x:c r="AE33" t="str">
        <x:f>IF(A33="","",IF(COUNTIF($A$11:$A$90,A33)&gt;1,"ERROR","PASS"))</x:f>
      </x:c>
      <x:c r="AF33" t="str">
        <x:f>IF(B33="","",IF(COUNTIF('EMPLOYEES'!$A$11:$A$60,B33)=0,"ERROR","PASS"))</x:f>
      </x:c>
    </x:row>
    <x:row r="34">
      <x:c r="A34" s="24"/>
      <x:c r="B34" s="24"/>
      <x:c r="C34" s="57" t="str">
        <x:f>IF(B34="","",IFERROR(INDEX('EMPLOYEES'!$B$11:$B$60,MATCH(B34,'EMPLOYEES'!$A$11:$A$60,0)),""))</x:f>
      </x:c>
      <x:c r="D34" s="57" t="str">
        <x:f>IF(B34="","",IFERROR(INDEX('EMPLOYEES'!$E$11:$E$60,MATCH(B34,'EMPLOYEES'!$A$11:$A$60,0)),""))</x:f>
      </x:c>
      <x:c r="E34" s="26"/>
      <x:c r="F34" s="24"/>
      <x:c r="G34" s="24"/>
      <x:c r="H34" s="24"/>
      <x:c r="I34" s="24"/>
      <x:c r="J34" s="24"/>
      <x:c r="K34" s="24"/>
      <x:c r="L34" s="26"/>
      <x:c r="M34" s="24"/>
      <x:c r="N34" s="57" t="str">
        <x:f>IF(A34="","",IF(J34="","None",IF(M34="Yes","Complete",IF(L34="","Missing",IF(L34&lt;'SETUP'!$D$11,"Overdue",IF(L34&lt;='SETUP'!$D$11+'SETUP'!$D$13,"Due soon","On track"))))))</x:f>
      </x:c>
      <x:c r="O34" s="4"/>
      <x:c r="P34" s="4"/>
      <x:c r="Q34" s="4"/>
      <x:c r="R34" s="4"/>
      <x:c r="S34" s="4"/>
      <x:c r="T34" s="4"/>
      <x:c r="AA34" t="n">
        <x:f>'EMPLOYEES'!$A$44</x:f>
        <x:v>0</x:v>
      </x:c>
      <x:c r="AE34" t="str">
        <x:f>IF(A34="","",IF(COUNTIF($A$11:$A$90,A34)&gt;1,"ERROR","PASS"))</x:f>
      </x:c>
      <x:c r="AF34" t="str">
        <x:f>IF(B34="","",IF(COUNTIF('EMPLOYEES'!$A$11:$A$60,B34)=0,"ERROR","PASS"))</x:f>
      </x:c>
    </x:row>
    <x:row r="35">
      <x:c r="A35" s="24"/>
      <x:c r="B35" s="24"/>
      <x:c r="C35" s="57" t="str">
        <x:f>IF(B35="","",IFERROR(INDEX('EMPLOYEES'!$B$11:$B$60,MATCH(B35,'EMPLOYEES'!$A$11:$A$60,0)),""))</x:f>
      </x:c>
      <x:c r="D35" s="57" t="str">
        <x:f>IF(B35="","",IFERROR(INDEX('EMPLOYEES'!$E$11:$E$60,MATCH(B35,'EMPLOYEES'!$A$11:$A$60,0)),""))</x:f>
      </x:c>
      <x:c r="E35" s="26"/>
      <x:c r="F35" s="24"/>
      <x:c r="G35" s="24"/>
      <x:c r="H35" s="24"/>
      <x:c r="I35" s="24"/>
      <x:c r="J35" s="24"/>
      <x:c r="K35" s="24"/>
      <x:c r="L35" s="26"/>
      <x:c r="M35" s="24"/>
      <x:c r="N35" s="57" t="str">
        <x:f>IF(A35="","",IF(J35="","None",IF(M35="Yes","Complete",IF(L35="","Missing",IF(L35&lt;'SETUP'!$D$11,"Overdue",IF(L35&lt;='SETUP'!$D$11+'SETUP'!$D$13,"Due soon","On track"))))))</x:f>
      </x:c>
      <x:c r="O35" s="4"/>
      <x:c r="P35" s="4"/>
      <x:c r="Q35" s="4"/>
      <x:c r="R35" s="4"/>
      <x:c r="S35" s="4"/>
      <x:c r="T35" s="4"/>
      <x:c r="AA35" t="n">
        <x:f>'EMPLOYEES'!$A$45</x:f>
        <x:v>0</x:v>
      </x:c>
      <x:c r="AE35" t="str">
        <x:f>IF(A35="","",IF(COUNTIF($A$11:$A$90,A35)&gt;1,"ERROR","PASS"))</x:f>
      </x:c>
      <x:c r="AF35" t="str">
        <x:f>IF(B35="","",IF(COUNTIF('EMPLOYEES'!$A$11:$A$60,B35)=0,"ERROR","PASS"))</x:f>
      </x:c>
    </x:row>
    <x:row r="36">
      <x:c r="A36" s="24"/>
      <x:c r="B36" s="24"/>
      <x:c r="C36" s="57" t="str">
        <x:f>IF(B36="","",IFERROR(INDEX('EMPLOYEES'!$B$11:$B$60,MATCH(B36,'EMPLOYEES'!$A$11:$A$60,0)),""))</x:f>
      </x:c>
      <x:c r="D36" s="57" t="str">
        <x:f>IF(B36="","",IFERROR(INDEX('EMPLOYEES'!$E$11:$E$60,MATCH(B36,'EMPLOYEES'!$A$11:$A$60,0)),""))</x:f>
      </x:c>
      <x:c r="E36" s="26"/>
      <x:c r="F36" s="24"/>
      <x:c r="G36" s="24"/>
      <x:c r="H36" s="24"/>
      <x:c r="I36" s="24"/>
      <x:c r="J36" s="24"/>
      <x:c r="K36" s="24"/>
      <x:c r="L36" s="26"/>
      <x:c r="M36" s="24"/>
      <x:c r="N36" s="57" t="str">
        <x:f>IF(A36="","",IF(J36="","None",IF(M36="Yes","Complete",IF(L36="","Missing",IF(L36&lt;'SETUP'!$D$11,"Overdue",IF(L36&lt;='SETUP'!$D$11+'SETUP'!$D$13,"Due soon","On track"))))))</x:f>
      </x:c>
      <x:c r="O36" s="4"/>
      <x:c r="P36" s="4"/>
      <x:c r="Q36" s="4"/>
      <x:c r="R36" s="4"/>
      <x:c r="S36" s="4"/>
      <x:c r="T36" s="4"/>
      <x:c r="AA36" t="n">
        <x:f>'EMPLOYEES'!$A$46</x:f>
        <x:v>0</x:v>
      </x:c>
      <x:c r="AE36" t="str">
        <x:f>IF(A36="","",IF(COUNTIF($A$11:$A$90,A36)&gt;1,"ERROR","PASS"))</x:f>
      </x:c>
      <x:c r="AF36" t="str">
        <x:f>IF(B36="","",IF(COUNTIF('EMPLOYEES'!$A$11:$A$60,B36)=0,"ERROR","PASS"))</x:f>
      </x:c>
    </x:row>
    <x:row r="37">
      <x:c r="A37" s="24"/>
      <x:c r="B37" s="24"/>
      <x:c r="C37" s="57" t="str">
        <x:f>IF(B37="","",IFERROR(INDEX('EMPLOYEES'!$B$11:$B$60,MATCH(B37,'EMPLOYEES'!$A$11:$A$60,0)),""))</x:f>
      </x:c>
      <x:c r="D37" s="57" t="str">
        <x:f>IF(B37="","",IFERROR(INDEX('EMPLOYEES'!$E$11:$E$60,MATCH(B37,'EMPLOYEES'!$A$11:$A$60,0)),""))</x:f>
      </x:c>
      <x:c r="E37" s="26"/>
      <x:c r="F37" s="24"/>
      <x:c r="G37" s="24"/>
      <x:c r="H37" s="24"/>
      <x:c r="I37" s="24"/>
      <x:c r="J37" s="24"/>
      <x:c r="K37" s="24"/>
      <x:c r="L37" s="26"/>
      <x:c r="M37" s="24"/>
      <x:c r="N37" s="57" t="str">
        <x:f>IF(A37="","",IF(J37="","None",IF(M37="Yes","Complete",IF(L37="","Missing",IF(L37&lt;'SETUP'!$D$11,"Overdue",IF(L37&lt;='SETUP'!$D$11+'SETUP'!$D$13,"Due soon","On track"))))))</x:f>
      </x:c>
      <x:c r="O37" s="4"/>
      <x:c r="P37" s="4"/>
      <x:c r="Q37" s="4"/>
      <x:c r="R37" s="4"/>
      <x:c r="S37" s="4"/>
      <x:c r="T37" s="4"/>
      <x:c r="AA37" t="n">
        <x:f>'EMPLOYEES'!$A$47</x:f>
        <x:v>0</x:v>
      </x:c>
      <x:c r="AE37" t="str">
        <x:f>IF(A37="","",IF(COUNTIF($A$11:$A$90,A37)&gt;1,"ERROR","PASS"))</x:f>
      </x:c>
      <x:c r="AF37" t="str">
        <x:f>IF(B37="","",IF(COUNTIF('EMPLOYEES'!$A$11:$A$60,B37)=0,"ERROR","PASS"))</x:f>
      </x:c>
    </x:row>
    <x:row r="38">
      <x:c r="A38" s="24"/>
      <x:c r="B38" s="24"/>
      <x:c r="C38" s="57" t="str">
        <x:f>IF(B38="","",IFERROR(INDEX('EMPLOYEES'!$B$11:$B$60,MATCH(B38,'EMPLOYEES'!$A$11:$A$60,0)),""))</x:f>
      </x:c>
      <x:c r="D38" s="57" t="str">
        <x:f>IF(B38="","",IFERROR(INDEX('EMPLOYEES'!$E$11:$E$60,MATCH(B38,'EMPLOYEES'!$A$11:$A$60,0)),""))</x:f>
      </x:c>
      <x:c r="E38" s="26"/>
      <x:c r="F38" s="24"/>
      <x:c r="G38" s="24"/>
      <x:c r="H38" s="24"/>
      <x:c r="I38" s="24"/>
      <x:c r="J38" s="24"/>
      <x:c r="K38" s="24"/>
      <x:c r="L38" s="26"/>
      <x:c r="M38" s="24"/>
      <x:c r="N38" s="57" t="str">
        <x:f>IF(A38="","",IF(J38="","None",IF(M38="Yes","Complete",IF(L38="","Missing",IF(L38&lt;'SETUP'!$D$11,"Overdue",IF(L38&lt;='SETUP'!$D$11+'SETUP'!$D$13,"Due soon","On track"))))))</x:f>
      </x:c>
      <x:c r="O38" s="4"/>
      <x:c r="P38" s="4"/>
      <x:c r="Q38" s="4"/>
      <x:c r="R38" s="4"/>
      <x:c r="S38" s="4"/>
      <x:c r="T38" s="4"/>
      <x:c r="AA38" t="n">
        <x:f>'EMPLOYEES'!$A$48</x:f>
        <x:v>0</x:v>
      </x:c>
      <x:c r="AE38" t="str">
        <x:f>IF(A38="","",IF(COUNTIF($A$11:$A$90,A38)&gt;1,"ERROR","PASS"))</x:f>
      </x:c>
      <x:c r="AF38" t="str">
        <x:f>IF(B38="","",IF(COUNTIF('EMPLOYEES'!$A$11:$A$60,B38)=0,"ERROR","PASS"))</x:f>
      </x:c>
    </x:row>
    <x:row r="39">
      <x:c r="A39" s="24"/>
      <x:c r="B39" s="24"/>
      <x:c r="C39" s="57" t="str">
        <x:f>IF(B39="","",IFERROR(INDEX('EMPLOYEES'!$B$11:$B$60,MATCH(B39,'EMPLOYEES'!$A$11:$A$60,0)),""))</x:f>
      </x:c>
      <x:c r="D39" s="57" t="str">
        <x:f>IF(B39="","",IFERROR(INDEX('EMPLOYEES'!$E$11:$E$60,MATCH(B39,'EMPLOYEES'!$A$11:$A$60,0)),""))</x:f>
      </x:c>
      <x:c r="E39" s="26"/>
      <x:c r="F39" s="24"/>
      <x:c r="G39" s="24"/>
      <x:c r="H39" s="24"/>
      <x:c r="I39" s="24"/>
      <x:c r="J39" s="24"/>
      <x:c r="K39" s="24"/>
      <x:c r="L39" s="26"/>
      <x:c r="M39" s="24"/>
      <x:c r="N39" s="57" t="str">
        <x:f>IF(A39="","",IF(J39="","None",IF(M39="Yes","Complete",IF(L39="","Missing",IF(L39&lt;'SETUP'!$D$11,"Overdue",IF(L39&lt;='SETUP'!$D$11+'SETUP'!$D$13,"Due soon","On track"))))))</x:f>
      </x:c>
      <x:c r="O39" s="4"/>
      <x:c r="P39" s="4"/>
      <x:c r="Q39" s="4"/>
      <x:c r="R39" s="4"/>
      <x:c r="S39" s="4"/>
      <x:c r="T39" s="4"/>
      <x:c r="AA39" t="n">
        <x:f>'EMPLOYEES'!$A$49</x:f>
        <x:v>0</x:v>
      </x:c>
      <x:c r="AE39" t="str">
        <x:f>IF(A39="","",IF(COUNTIF($A$11:$A$90,A39)&gt;1,"ERROR","PASS"))</x:f>
      </x:c>
      <x:c r="AF39" t="str">
        <x:f>IF(B39="","",IF(COUNTIF('EMPLOYEES'!$A$11:$A$60,B39)=0,"ERROR","PASS"))</x:f>
      </x:c>
    </x:row>
    <x:row r="40">
      <x:c r="A40" s="24"/>
      <x:c r="B40" s="24"/>
      <x:c r="C40" s="57" t="str">
        <x:f>IF(B40="","",IFERROR(INDEX('EMPLOYEES'!$B$11:$B$60,MATCH(B40,'EMPLOYEES'!$A$11:$A$60,0)),""))</x:f>
      </x:c>
      <x:c r="D40" s="57" t="str">
        <x:f>IF(B40="","",IFERROR(INDEX('EMPLOYEES'!$E$11:$E$60,MATCH(B40,'EMPLOYEES'!$A$11:$A$60,0)),""))</x:f>
      </x:c>
      <x:c r="E40" s="26"/>
      <x:c r="F40" s="24"/>
      <x:c r="G40" s="24"/>
      <x:c r="H40" s="24"/>
      <x:c r="I40" s="24"/>
      <x:c r="J40" s="24"/>
      <x:c r="K40" s="24"/>
      <x:c r="L40" s="26"/>
      <x:c r="M40" s="24"/>
      <x:c r="N40" s="57" t="str">
        <x:f>IF(A40="","",IF(J40="","None",IF(M40="Yes","Complete",IF(L40="","Missing",IF(L40&lt;'SETUP'!$D$11,"Overdue",IF(L40&lt;='SETUP'!$D$11+'SETUP'!$D$13,"Due soon","On track"))))))</x:f>
      </x:c>
      <x:c r="O40" s="4"/>
      <x:c r="P40" s="4"/>
      <x:c r="Q40" s="4"/>
      <x:c r="R40" s="4"/>
      <x:c r="S40" s="4"/>
      <x:c r="T40" s="4"/>
      <x:c r="AA40" t="n">
        <x:f>'EMPLOYEES'!$A$50</x:f>
        <x:v>0</x:v>
      </x:c>
      <x:c r="AE40" t="str">
        <x:f>IF(A40="","",IF(COUNTIF($A$11:$A$90,A40)&gt;1,"ERROR","PASS"))</x:f>
      </x:c>
      <x:c r="AF40" t="str">
        <x:f>IF(B40="","",IF(COUNTIF('EMPLOYEES'!$A$11:$A$60,B40)=0,"ERROR","PASS"))</x:f>
      </x:c>
    </x:row>
    <x:row r="41">
      <x:c r="A41" s="24"/>
      <x:c r="B41" s="24"/>
      <x:c r="C41" s="57" t="str">
        <x:f>IF(B41="","",IFERROR(INDEX('EMPLOYEES'!$B$11:$B$60,MATCH(B41,'EMPLOYEES'!$A$11:$A$60,0)),""))</x:f>
      </x:c>
      <x:c r="D41" s="57" t="str">
        <x:f>IF(B41="","",IFERROR(INDEX('EMPLOYEES'!$E$11:$E$60,MATCH(B41,'EMPLOYEES'!$A$11:$A$60,0)),""))</x:f>
      </x:c>
      <x:c r="E41" s="26"/>
      <x:c r="F41" s="24"/>
      <x:c r="G41" s="24"/>
      <x:c r="H41" s="24"/>
      <x:c r="I41" s="24"/>
      <x:c r="J41" s="24"/>
      <x:c r="K41" s="24"/>
      <x:c r="L41" s="26"/>
      <x:c r="M41" s="24"/>
      <x:c r="N41" s="57" t="str">
        <x:f>IF(A41="","",IF(J41="","None",IF(M41="Yes","Complete",IF(L41="","Missing",IF(L41&lt;'SETUP'!$D$11,"Overdue",IF(L41&lt;='SETUP'!$D$11+'SETUP'!$D$13,"Due soon","On track"))))))</x:f>
      </x:c>
      <x:c r="O41" s="4"/>
      <x:c r="P41" s="4"/>
      <x:c r="Q41" s="4"/>
      <x:c r="R41" s="4"/>
      <x:c r="S41" s="4"/>
      <x:c r="T41" s="4"/>
      <x:c r="AA41" t="n">
        <x:f>'EMPLOYEES'!$A$51</x:f>
        <x:v>0</x:v>
      </x:c>
      <x:c r="AE41" t="str">
        <x:f>IF(A41="","",IF(COUNTIF($A$11:$A$90,A41)&gt;1,"ERROR","PASS"))</x:f>
      </x:c>
      <x:c r="AF41" t="str">
        <x:f>IF(B41="","",IF(COUNTIF('EMPLOYEES'!$A$11:$A$60,B41)=0,"ERROR","PASS"))</x:f>
      </x:c>
    </x:row>
    <x:row r="42">
      <x:c r="A42" s="24"/>
      <x:c r="B42" s="24"/>
      <x:c r="C42" s="57" t="str">
        <x:f>IF(B42="","",IFERROR(INDEX('EMPLOYEES'!$B$11:$B$60,MATCH(B42,'EMPLOYEES'!$A$11:$A$60,0)),""))</x:f>
      </x:c>
      <x:c r="D42" s="57" t="str">
        <x:f>IF(B42="","",IFERROR(INDEX('EMPLOYEES'!$E$11:$E$60,MATCH(B42,'EMPLOYEES'!$A$11:$A$60,0)),""))</x:f>
      </x:c>
      <x:c r="E42" s="26"/>
      <x:c r="F42" s="24"/>
      <x:c r="G42" s="24"/>
      <x:c r="H42" s="24"/>
      <x:c r="I42" s="24"/>
      <x:c r="J42" s="24"/>
      <x:c r="K42" s="24"/>
      <x:c r="L42" s="26"/>
      <x:c r="M42" s="24"/>
      <x:c r="N42" s="57" t="str">
        <x:f>IF(A42="","",IF(J42="","None",IF(M42="Yes","Complete",IF(L42="","Missing",IF(L42&lt;'SETUP'!$D$11,"Overdue",IF(L42&lt;='SETUP'!$D$11+'SETUP'!$D$13,"Due soon","On track"))))))</x:f>
      </x:c>
      <x:c r="O42" s="4"/>
      <x:c r="P42" s="4"/>
      <x:c r="Q42" s="4"/>
      <x:c r="R42" s="4"/>
      <x:c r="S42" s="4"/>
      <x:c r="T42" s="4"/>
      <x:c r="AA42" t="n">
        <x:f>'EMPLOYEES'!$A$52</x:f>
        <x:v>0</x:v>
      </x:c>
      <x:c r="AE42" t="str">
        <x:f>IF(A42="","",IF(COUNTIF($A$11:$A$90,A42)&gt;1,"ERROR","PASS"))</x:f>
      </x:c>
      <x:c r="AF42" t="str">
        <x:f>IF(B42="","",IF(COUNTIF('EMPLOYEES'!$A$11:$A$60,B42)=0,"ERROR","PASS"))</x:f>
      </x:c>
    </x:row>
    <x:row r="43">
      <x:c r="A43" s="24"/>
      <x:c r="B43" s="24"/>
      <x:c r="C43" s="57" t="str">
        <x:f>IF(B43="","",IFERROR(INDEX('EMPLOYEES'!$B$11:$B$60,MATCH(B43,'EMPLOYEES'!$A$11:$A$60,0)),""))</x:f>
      </x:c>
      <x:c r="D43" s="57" t="str">
        <x:f>IF(B43="","",IFERROR(INDEX('EMPLOYEES'!$E$11:$E$60,MATCH(B43,'EMPLOYEES'!$A$11:$A$60,0)),""))</x:f>
      </x:c>
      <x:c r="E43" s="26"/>
      <x:c r="F43" s="24"/>
      <x:c r="G43" s="24"/>
      <x:c r="H43" s="24"/>
      <x:c r="I43" s="24"/>
      <x:c r="J43" s="24"/>
      <x:c r="K43" s="24"/>
      <x:c r="L43" s="26"/>
      <x:c r="M43" s="24"/>
      <x:c r="N43" s="57" t="str">
        <x:f>IF(A43="","",IF(J43="","None",IF(M43="Yes","Complete",IF(L43="","Missing",IF(L43&lt;'SETUP'!$D$11,"Overdue",IF(L43&lt;='SETUP'!$D$11+'SETUP'!$D$13,"Due soon","On track"))))))</x:f>
      </x:c>
      <x:c r="O43" s="4"/>
      <x:c r="P43" s="4"/>
      <x:c r="Q43" s="4"/>
      <x:c r="R43" s="4"/>
      <x:c r="S43" s="4"/>
      <x:c r="T43" s="4"/>
      <x:c r="AA43" t="n">
        <x:f>'EMPLOYEES'!$A$53</x:f>
        <x:v>0</x:v>
      </x:c>
      <x:c r="AE43" t="str">
        <x:f>IF(A43="","",IF(COUNTIF($A$11:$A$90,A43)&gt;1,"ERROR","PASS"))</x:f>
      </x:c>
      <x:c r="AF43" t="str">
        <x:f>IF(B43="","",IF(COUNTIF('EMPLOYEES'!$A$11:$A$60,B43)=0,"ERROR","PASS"))</x:f>
      </x:c>
    </x:row>
    <x:row r="44">
      <x:c r="A44" s="24"/>
      <x:c r="B44" s="24"/>
      <x:c r="C44" s="57" t="str">
        <x:f>IF(B44="","",IFERROR(INDEX('EMPLOYEES'!$B$11:$B$60,MATCH(B44,'EMPLOYEES'!$A$11:$A$60,0)),""))</x:f>
      </x:c>
      <x:c r="D44" s="57" t="str">
        <x:f>IF(B44="","",IFERROR(INDEX('EMPLOYEES'!$E$11:$E$60,MATCH(B44,'EMPLOYEES'!$A$11:$A$60,0)),""))</x:f>
      </x:c>
      <x:c r="E44" s="26"/>
      <x:c r="F44" s="24"/>
      <x:c r="G44" s="24"/>
      <x:c r="H44" s="24"/>
      <x:c r="I44" s="24"/>
      <x:c r="J44" s="24"/>
      <x:c r="K44" s="24"/>
      <x:c r="L44" s="26"/>
      <x:c r="M44" s="24"/>
      <x:c r="N44" s="57" t="str">
        <x:f>IF(A44="","",IF(J44="","None",IF(M44="Yes","Complete",IF(L44="","Missing",IF(L44&lt;'SETUP'!$D$11,"Overdue",IF(L44&lt;='SETUP'!$D$11+'SETUP'!$D$13,"Due soon","On track"))))))</x:f>
      </x:c>
      <x:c r="O44" s="4"/>
      <x:c r="P44" s="4"/>
      <x:c r="Q44" s="4"/>
      <x:c r="R44" s="4"/>
      <x:c r="S44" s="4"/>
      <x:c r="T44" s="4"/>
      <x:c r="AA44" t="n">
        <x:f>'EMPLOYEES'!$A$54</x:f>
        <x:v>0</x:v>
      </x:c>
      <x:c r="AE44" t="str">
        <x:f>IF(A44="","",IF(COUNTIF($A$11:$A$90,A44)&gt;1,"ERROR","PASS"))</x:f>
      </x:c>
      <x:c r="AF44" t="str">
        <x:f>IF(B44="","",IF(COUNTIF('EMPLOYEES'!$A$11:$A$60,B44)=0,"ERROR","PASS"))</x:f>
      </x:c>
    </x:row>
    <x:row r="45">
      <x:c r="A45" s="24"/>
      <x:c r="B45" s="24"/>
      <x:c r="C45" s="57" t="str">
        <x:f>IF(B45="","",IFERROR(INDEX('EMPLOYEES'!$B$11:$B$60,MATCH(B45,'EMPLOYEES'!$A$11:$A$60,0)),""))</x:f>
      </x:c>
      <x:c r="D45" s="57" t="str">
        <x:f>IF(B45="","",IFERROR(INDEX('EMPLOYEES'!$E$11:$E$60,MATCH(B45,'EMPLOYEES'!$A$11:$A$60,0)),""))</x:f>
      </x:c>
      <x:c r="E45" s="26"/>
      <x:c r="F45" s="24"/>
      <x:c r="G45" s="24"/>
      <x:c r="H45" s="24"/>
      <x:c r="I45" s="24"/>
      <x:c r="J45" s="24"/>
      <x:c r="K45" s="24"/>
      <x:c r="L45" s="26"/>
      <x:c r="M45" s="24"/>
      <x:c r="N45" s="57" t="str">
        <x:f>IF(A45="","",IF(J45="","None",IF(M45="Yes","Complete",IF(L45="","Missing",IF(L45&lt;'SETUP'!$D$11,"Overdue",IF(L45&lt;='SETUP'!$D$11+'SETUP'!$D$13,"Due soon","On track"))))))</x:f>
      </x:c>
      <x:c r="O45" s="4"/>
      <x:c r="P45" s="4"/>
      <x:c r="Q45" s="4"/>
      <x:c r="R45" s="4"/>
      <x:c r="S45" s="4"/>
      <x:c r="T45" s="4"/>
      <x:c r="AA45" t="n">
        <x:f>'EMPLOYEES'!$A$55</x:f>
        <x:v>0</x:v>
      </x:c>
      <x:c r="AE45" t="str">
        <x:f>IF(A45="","",IF(COUNTIF($A$11:$A$90,A45)&gt;1,"ERROR","PASS"))</x:f>
      </x:c>
      <x:c r="AF45" t="str">
        <x:f>IF(B45="","",IF(COUNTIF('EMPLOYEES'!$A$11:$A$60,B45)=0,"ERROR","PASS"))</x:f>
      </x:c>
    </x:row>
    <x:row r="46">
      <x:c r="A46" s="24"/>
      <x:c r="B46" s="24"/>
      <x:c r="C46" s="57" t="str">
        <x:f>IF(B46="","",IFERROR(INDEX('EMPLOYEES'!$B$11:$B$60,MATCH(B46,'EMPLOYEES'!$A$11:$A$60,0)),""))</x:f>
      </x:c>
      <x:c r="D46" s="57" t="str">
        <x:f>IF(B46="","",IFERROR(INDEX('EMPLOYEES'!$E$11:$E$60,MATCH(B46,'EMPLOYEES'!$A$11:$A$60,0)),""))</x:f>
      </x:c>
      <x:c r="E46" s="26"/>
      <x:c r="F46" s="24"/>
      <x:c r="G46" s="24"/>
      <x:c r="H46" s="24"/>
      <x:c r="I46" s="24"/>
      <x:c r="J46" s="24"/>
      <x:c r="K46" s="24"/>
      <x:c r="L46" s="26"/>
      <x:c r="M46" s="24"/>
      <x:c r="N46" s="57" t="str">
        <x:f>IF(A46="","",IF(J46="","None",IF(M46="Yes","Complete",IF(L46="","Missing",IF(L46&lt;'SETUP'!$D$11,"Overdue",IF(L46&lt;='SETUP'!$D$11+'SETUP'!$D$13,"Due soon","On track"))))))</x:f>
      </x:c>
      <x:c r="O46" s="4"/>
      <x:c r="P46" s="4"/>
      <x:c r="Q46" s="4"/>
      <x:c r="R46" s="4"/>
      <x:c r="S46" s="4"/>
      <x:c r="T46" s="4"/>
      <x:c r="AA46" t="n">
        <x:f>'EMPLOYEES'!$A$56</x:f>
        <x:v>0</x:v>
      </x:c>
      <x:c r="AE46" t="str">
        <x:f>IF(A46="","",IF(COUNTIF($A$11:$A$90,A46)&gt;1,"ERROR","PASS"))</x:f>
      </x:c>
      <x:c r="AF46" t="str">
        <x:f>IF(B46="","",IF(COUNTIF('EMPLOYEES'!$A$11:$A$60,B46)=0,"ERROR","PASS"))</x:f>
      </x:c>
    </x:row>
    <x:row r="47">
      <x:c r="A47" s="24"/>
      <x:c r="B47" s="24"/>
      <x:c r="C47" s="57" t="str">
        <x:f>IF(B47="","",IFERROR(INDEX('EMPLOYEES'!$B$11:$B$60,MATCH(B47,'EMPLOYEES'!$A$11:$A$60,0)),""))</x:f>
      </x:c>
      <x:c r="D47" s="57" t="str">
        <x:f>IF(B47="","",IFERROR(INDEX('EMPLOYEES'!$E$11:$E$60,MATCH(B47,'EMPLOYEES'!$A$11:$A$60,0)),""))</x:f>
      </x:c>
      <x:c r="E47" s="26"/>
      <x:c r="F47" s="24"/>
      <x:c r="G47" s="24"/>
      <x:c r="H47" s="24"/>
      <x:c r="I47" s="24"/>
      <x:c r="J47" s="24"/>
      <x:c r="K47" s="24"/>
      <x:c r="L47" s="26"/>
      <x:c r="M47" s="24"/>
      <x:c r="N47" s="57" t="str">
        <x:f>IF(A47="","",IF(J47="","None",IF(M47="Yes","Complete",IF(L47="","Missing",IF(L47&lt;'SETUP'!$D$11,"Overdue",IF(L47&lt;='SETUP'!$D$11+'SETUP'!$D$13,"Due soon","On track"))))))</x:f>
      </x:c>
      <x:c r="O47" s="4"/>
      <x:c r="P47" s="4"/>
      <x:c r="Q47" s="4"/>
      <x:c r="R47" s="4"/>
      <x:c r="S47" s="4"/>
      <x:c r="T47" s="4"/>
      <x:c r="AA47" t="n">
        <x:f>'EMPLOYEES'!$A$57</x:f>
        <x:v>0</x:v>
      </x:c>
      <x:c r="AE47" t="str">
        <x:f>IF(A47="","",IF(COUNTIF($A$11:$A$90,A47)&gt;1,"ERROR","PASS"))</x:f>
      </x:c>
      <x:c r="AF47" t="str">
        <x:f>IF(B47="","",IF(COUNTIF('EMPLOYEES'!$A$11:$A$60,B47)=0,"ERROR","PASS"))</x:f>
      </x:c>
    </x:row>
    <x:row r="48">
      <x:c r="A48" s="24"/>
      <x:c r="B48" s="24"/>
      <x:c r="C48" s="57" t="str">
        <x:f>IF(B48="","",IFERROR(INDEX('EMPLOYEES'!$B$11:$B$60,MATCH(B48,'EMPLOYEES'!$A$11:$A$60,0)),""))</x:f>
      </x:c>
      <x:c r="D48" s="57" t="str">
        <x:f>IF(B48="","",IFERROR(INDEX('EMPLOYEES'!$E$11:$E$60,MATCH(B48,'EMPLOYEES'!$A$11:$A$60,0)),""))</x:f>
      </x:c>
      <x:c r="E48" s="26"/>
      <x:c r="F48" s="24"/>
      <x:c r="G48" s="24"/>
      <x:c r="H48" s="24"/>
      <x:c r="I48" s="24"/>
      <x:c r="J48" s="24"/>
      <x:c r="K48" s="24"/>
      <x:c r="L48" s="26"/>
      <x:c r="M48" s="24"/>
      <x:c r="N48" s="57" t="str">
        <x:f>IF(A48="","",IF(J48="","None",IF(M48="Yes","Complete",IF(L48="","Missing",IF(L48&lt;'SETUP'!$D$11,"Overdue",IF(L48&lt;='SETUP'!$D$11+'SETUP'!$D$13,"Due soon","On track"))))))</x:f>
      </x:c>
      <x:c r="O48" s="4"/>
      <x:c r="P48" s="4"/>
      <x:c r="Q48" s="4"/>
      <x:c r="R48" s="4"/>
      <x:c r="S48" s="4"/>
      <x:c r="T48" s="4"/>
      <x:c r="AA48" t="n">
        <x:f>'EMPLOYEES'!$A$58</x:f>
        <x:v>0</x:v>
      </x:c>
      <x:c r="AE48" t="str">
        <x:f>IF(A48="","",IF(COUNTIF($A$11:$A$90,A48)&gt;1,"ERROR","PASS"))</x:f>
      </x:c>
      <x:c r="AF48" t="str">
        <x:f>IF(B48="","",IF(COUNTIF('EMPLOYEES'!$A$11:$A$60,B48)=0,"ERROR","PASS"))</x:f>
      </x:c>
    </x:row>
    <x:row r="49">
      <x:c r="A49" s="24"/>
      <x:c r="B49" s="24"/>
      <x:c r="C49" s="57" t="str">
        <x:f>IF(B49="","",IFERROR(INDEX('EMPLOYEES'!$B$11:$B$60,MATCH(B49,'EMPLOYEES'!$A$11:$A$60,0)),""))</x:f>
      </x:c>
      <x:c r="D49" s="57" t="str">
        <x:f>IF(B49="","",IFERROR(INDEX('EMPLOYEES'!$E$11:$E$60,MATCH(B49,'EMPLOYEES'!$A$11:$A$60,0)),""))</x:f>
      </x:c>
      <x:c r="E49" s="26"/>
      <x:c r="F49" s="24"/>
      <x:c r="G49" s="24"/>
      <x:c r="H49" s="24"/>
      <x:c r="I49" s="24"/>
      <x:c r="J49" s="24"/>
      <x:c r="K49" s="24"/>
      <x:c r="L49" s="26"/>
      <x:c r="M49" s="24"/>
      <x:c r="N49" s="57" t="str">
        <x:f>IF(A49="","",IF(J49="","None",IF(M49="Yes","Complete",IF(L49="","Missing",IF(L49&lt;'SETUP'!$D$11,"Overdue",IF(L49&lt;='SETUP'!$D$11+'SETUP'!$D$13,"Due soon","On track"))))))</x:f>
      </x:c>
      <x:c r="O49" s="4"/>
      <x:c r="P49" s="4"/>
      <x:c r="Q49" s="4"/>
      <x:c r="R49" s="4"/>
      <x:c r="S49" s="4"/>
      <x:c r="T49" s="4"/>
      <x:c r="AA49" t="n">
        <x:f>'EMPLOYEES'!$A$59</x:f>
        <x:v>0</x:v>
      </x:c>
      <x:c r="AE49" t="str">
        <x:f>IF(A49="","",IF(COUNTIF($A$11:$A$90,A49)&gt;1,"ERROR","PASS"))</x:f>
      </x:c>
      <x:c r="AF49" t="str">
        <x:f>IF(B49="","",IF(COUNTIF('EMPLOYEES'!$A$11:$A$60,B49)=0,"ERROR","PASS"))</x:f>
      </x:c>
    </x:row>
    <x:row r="50">
      <x:c r="A50" s="24"/>
      <x:c r="B50" s="24"/>
      <x:c r="C50" s="57" t="str">
        <x:f>IF(B50="","",IFERROR(INDEX('EMPLOYEES'!$B$11:$B$60,MATCH(B50,'EMPLOYEES'!$A$11:$A$60,0)),""))</x:f>
      </x:c>
      <x:c r="D50" s="57" t="str">
        <x:f>IF(B50="","",IFERROR(INDEX('EMPLOYEES'!$E$11:$E$60,MATCH(B50,'EMPLOYEES'!$A$11:$A$60,0)),""))</x:f>
      </x:c>
      <x:c r="E50" s="26"/>
      <x:c r="F50" s="24"/>
      <x:c r="G50" s="24"/>
      <x:c r="H50" s="24"/>
      <x:c r="I50" s="24"/>
      <x:c r="J50" s="24"/>
      <x:c r="K50" s="24"/>
      <x:c r="L50" s="26"/>
      <x:c r="M50" s="24"/>
      <x:c r="N50" s="57" t="str">
        <x:f>IF(A50="","",IF(J50="","None",IF(M50="Yes","Complete",IF(L50="","Missing",IF(L50&lt;'SETUP'!$D$11,"Overdue",IF(L50&lt;='SETUP'!$D$11+'SETUP'!$D$13,"Due soon","On track"))))))</x:f>
      </x:c>
      <x:c r="O50" s="4"/>
      <x:c r="P50" s="4"/>
      <x:c r="Q50" s="4"/>
      <x:c r="R50" s="4"/>
      <x:c r="S50" s="4"/>
      <x:c r="T50" s="4"/>
      <x:c r="AA50" t="n">
        <x:f>'EMPLOYEES'!$A$60</x:f>
        <x:v>0</x:v>
      </x:c>
      <x:c r="AE50" t="str">
        <x:f>IF(A50="","",IF(COUNTIF($A$11:$A$90,A50)&gt;1,"ERROR","PASS"))</x:f>
      </x:c>
      <x:c r="AF50" t="str">
        <x:f>IF(B50="","",IF(COUNTIF('EMPLOYEES'!$A$11:$A$60,B50)=0,"ERROR","PASS"))</x:f>
      </x:c>
    </x:row>
    <x:row r="51">
      <x:c r="A51" s="24"/>
      <x:c r="B51" s="24"/>
      <x:c r="C51" s="57" t="str">
        <x:f>IF(B51="","",IFERROR(INDEX('EMPLOYEES'!$B$11:$B$60,MATCH(B51,'EMPLOYEES'!$A$11:$A$60,0)),""))</x:f>
      </x:c>
      <x:c r="D51" s="57" t="str">
        <x:f>IF(B51="","",IFERROR(INDEX('EMPLOYEES'!$E$11:$E$60,MATCH(B51,'EMPLOYEES'!$A$11:$A$60,0)),""))</x:f>
      </x:c>
      <x:c r="E51" s="26"/>
      <x:c r="F51" s="24"/>
      <x:c r="G51" s="24"/>
      <x:c r="H51" s="24"/>
      <x:c r="I51" s="24"/>
      <x:c r="J51" s="24"/>
      <x:c r="K51" s="24"/>
      <x:c r="L51" s="26"/>
      <x:c r="M51" s="24"/>
      <x:c r="N51" s="57" t="str">
        <x:f>IF(A51="","",IF(J51="","None",IF(M51="Yes","Complete",IF(L51="","Missing",IF(L51&lt;'SETUP'!$D$11,"Overdue",IF(L51&lt;='SETUP'!$D$11+'SETUP'!$D$13,"Due soon","On track"))))))</x:f>
      </x:c>
      <x:c r="O51" s="4"/>
      <x:c r="P51" s="4"/>
      <x:c r="Q51" s="4"/>
      <x:c r="R51" s="4"/>
      <x:c r="S51" s="4"/>
      <x:c r="T51" s="4"/>
      <x:c r="AA51" t="n">
        <x:f>'EMPLOYEES'!$A$61</x:f>
        <x:v>0</x:v>
      </x:c>
      <x:c r="AE51" t="str">
        <x:f>IF(A51="","",IF(COUNTIF($A$11:$A$90,A51)&gt;1,"ERROR","PASS"))</x:f>
      </x:c>
      <x:c r="AF51" t="str">
        <x:f>IF(B51="","",IF(COUNTIF('EMPLOYEES'!$A$11:$A$60,B51)=0,"ERROR","PASS"))</x:f>
      </x:c>
    </x:row>
    <x:row r="52">
      <x:c r="A52" s="24"/>
      <x:c r="B52" s="24"/>
      <x:c r="C52" s="57" t="str">
        <x:f>IF(B52="","",IFERROR(INDEX('EMPLOYEES'!$B$11:$B$60,MATCH(B52,'EMPLOYEES'!$A$11:$A$60,0)),""))</x:f>
      </x:c>
      <x:c r="D52" s="57" t="str">
        <x:f>IF(B52="","",IFERROR(INDEX('EMPLOYEES'!$E$11:$E$60,MATCH(B52,'EMPLOYEES'!$A$11:$A$60,0)),""))</x:f>
      </x:c>
      <x:c r="E52" s="26"/>
      <x:c r="F52" s="24"/>
      <x:c r="G52" s="24"/>
      <x:c r="H52" s="24"/>
      <x:c r="I52" s="24"/>
      <x:c r="J52" s="24"/>
      <x:c r="K52" s="24"/>
      <x:c r="L52" s="26"/>
      <x:c r="M52" s="24"/>
      <x:c r="N52" s="57" t="str">
        <x:f>IF(A52="","",IF(J52="","None",IF(M52="Yes","Complete",IF(L52="","Missing",IF(L52&lt;'SETUP'!$D$11,"Overdue",IF(L52&lt;='SETUP'!$D$11+'SETUP'!$D$13,"Due soon","On track"))))))</x:f>
      </x:c>
      <x:c r="O52" s="4"/>
      <x:c r="P52" s="4"/>
      <x:c r="Q52" s="4"/>
      <x:c r="R52" s="4"/>
      <x:c r="S52" s="4"/>
      <x:c r="T52" s="4"/>
      <x:c r="AA52" t="n">
        <x:f>'EMPLOYEES'!$A$62</x:f>
        <x:v>0</x:v>
      </x:c>
      <x:c r="AE52" t="str">
        <x:f>IF(A52="","",IF(COUNTIF($A$11:$A$90,A52)&gt;1,"ERROR","PASS"))</x:f>
      </x:c>
      <x:c r="AF52" t="str">
        <x:f>IF(B52="","",IF(COUNTIF('EMPLOYEES'!$A$11:$A$60,B52)=0,"ERROR","PASS"))</x:f>
      </x:c>
    </x:row>
    <x:row r="53">
      <x:c r="A53" s="24"/>
      <x:c r="B53" s="24"/>
      <x:c r="C53" s="57" t="str">
        <x:f>IF(B53="","",IFERROR(INDEX('EMPLOYEES'!$B$11:$B$60,MATCH(B53,'EMPLOYEES'!$A$11:$A$60,0)),""))</x:f>
      </x:c>
      <x:c r="D53" s="57" t="str">
        <x:f>IF(B53="","",IFERROR(INDEX('EMPLOYEES'!$E$11:$E$60,MATCH(B53,'EMPLOYEES'!$A$11:$A$60,0)),""))</x:f>
      </x:c>
      <x:c r="E53" s="26"/>
      <x:c r="F53" s="24"/>
      <x:c r="G53" s="24"/>
      <x:c r="H53" s="24"/>
      <x:c r="I53" s="24"/>
      <x:c r="J53" s="24"/>
      <x:c r="K53" s="24"/>
      <x:c r="L53" s="26"/>
      <x:c r="M53" s="24"/>
      <x:c r="N53" s="57" t="str">
        <x:f>IF(A53="","",IF(J53="","None",IF(M53="Yes","Complete",IF(L53="","Missing",IF(L53&lt;'SETUP'!$D$11,"Overdue",IF(L53&lt;='SETUP'!$D$11+'SETUP'!$D$13,"Due soon","On track"))))))</x:f>
      </x:c>
      <x:c r="O53" s="4"/>
      <x:c r="P53" s="4"/>
      <x:c r="Q53" s="4"/>
      <x:c r="R53" s="4"/>
      <x:c r="S53" s="4"/>
      <x:c r="T53" s="4"/>
      <x:c r="AA53" t="n">
        <x:f>'EMPLOYEES'!$A$63</x:f>
        <x:v>0</x:v>
      </x:c>
      <x:c r="AE53" t="str">
        <x:f>IF(A53="","",IF(COUNTIF($A$11:$A$90,A53)&gt;1,"ERROR","PASS"))</x:f>
      </x:c>
      <x:c r="AF53" t="str">
        <x:f>IF(B53="","",IF(COUNTIF('EMPLOYEES'!$A$11:$A$60,B53)=0,"ERROR","PASS"))</x:f>
      </x:c>
    </x:row>
    <x:row r="54">
      <x:c r="A54" s="24"/>
      <x:c r="B54" s="24"/>
      <x:c r="C54" s="57" t="str">
        <x:f>IF(B54="","",IFERROR(INDEX('EMPLOYEES'!$B$11:$B$60,MATCH(B54,'EMPLOYEES'!$A$11:$A$60,0)),""))</x:f>
      </x:c>
      <x:c r="D54" s="57" t="str">
        <x:f>IF(B54="","",IFERROR(INDEX('EMPLOYEES'!$E$11:$E$60,MATCH(B54,'EMPLOYEES'!$A$11:$A$60,0)),""))</x:f>
      </x:c>
      <x:c r="E54" s="26"/>
      <x:c r="F54" s="24"/>
      <x:c r="G54" s="24"/>
      <x:c r="H54" s="24"/>
      <x:c r="I54" s="24"/>
      <x:c r="J54" s="24"/>
      <x:c r="K54" s="24"/>
      <x:c r="L54" s="26"/>
      <x:c r="M54" s="24"/>
      <x:c r="N54" s="57" t="str">
        <x:f>IF(A54="","",IF(J54="","None",IF(M54="Yes","Complete",IF(L54="","Missing",IF(L54&lt;'SETUP'!$D$11,"Overdue",IF(L54&lt;='SETUP'!$D$11+'SETUP'!$D$13,"Due soon","On track"))))))</x:f>
      </x:c>
      <x:c r="O54" s="4"/>
      <x:c r="P54" s="4"/>
      <x:c r="Q54" s="4"/>
      <x:c r="R54" s="4"/>
      <x:c r="S54" s="4"/>
      <x:c r="T54" s="4"/>
      <x:c r="AA54" t="n">
        <x:f>'EMPLOYEES'!$A$64</x:f>
        <x:v>0</x:v>
      </x:c>
      <x:c r="AE54" t="str">
        <x:f>IF(A54="","",IF(COUNTIF($A$11:$A$90,A54)&gt;1,"ERROR","PASS"))</x:f>
      </x:c>
      <x:c r="AF54" t="str">
        <x:f>IF(B54="","",IF(COUNTIF('EMPLOYEES'!$A$11:$A$60,B54)=0,"ERROR","PASS"))</x:f>
      </x:c>
    </x:row>
    <x:row r="55">
      <x:c r="A55" s="24"/>
      <x:c r="B55" s="24"/>
      <x:c r="C55" s="57" t="str">
        <x:f>IF(B55="","",IFERROR(INDEX('EMPLOYEES'!$B$11:$B$60,MATCH(B55,'EMPLOYEES'!$A$11:$A$60,0)),""))</x:f>
      </x:c>
      <x:c r="D55" s="57" t="str">
        <x:f>IF(B55="","",IFERROR(INDEX('EMPLOYEES'!$E$11:$E$60,MATCH(B55,'EMPLOYEES'!$A$11:$A$60,0)),""))</x:f>
      </x:c>
      <x:c r="E55" s="26"/>
      <x:c r="F55" s="24"/>
      <x:c r="G55" s="24"/>
      <x:c r="H55" s="24"/>
      <x:c r="I55" s="24"/>
      <x:c r="J55" s="24"/>
      <x:c r="K55" s="24"/>
      <x:c r="L55" s="26"/>
      <x:c r="M55" s="24"/>
      <x:c r="N55" s="57" t="str">
        <x:f>IF(A55="","",IF(J55="","None",IF(M55="Yes","Complete",IF(L55="","Missing",IF(L55&lt;'SETUP'!$D$11,"Overdue",IF(L55&lt;='SETUP'!$D$11+'SETUP'!$D$13,"Due soon","On track"))))))</x:f>
      </x:c>
      <x:c r="O55" s="4"/>
      <x:c r="P55" s="4"/>
      <x:c r="Q55" s="4"/>
      <x:c r="R55" s="4"/>
      <x:c r="S55" s="4"/>
      <x:c r="T55" s="4"/>
      <x:c r="AA55" t="n">
        <x:f>'EMPLOYEES'!$A$65</x:f>
        <x:v>0</x:v>
      </x:c>
      <x:c r="AE55" t="str">
        <x:f>IF(A55="","",IF(COUNTIF($A$11:$A$90,A55)&gt;1,"ERROR","PASS"))</x:f>
      </x:c>
      <x:c r="AF55" t="str">
        <x:f>IF(B55="","",IF(COUNTIF('EMPLOYEES'!$A$11:$A$60,B55)=0,"ERROR","PASS"))</x:f>
      </x:c>
    </x:row>
    <x:row r="56">
      <x:c r="A56" s="24"/>
      <x:c r="B56" s="24"/>
      <x:c r="C56" s="57" t="str">
        <x:f>IF(B56="","",IFERROR(INDEX('EMPLOYEES'!$B$11:$B$60,MATCH(B56,'EMPLOYEES'!$A$11:$A$60,0)),""))</x:f>
      </x:c>
      <x:c r="D56" s="57" t="str">
        <x:f>IF(B56="","",IFERROR(INDEX('EMPLOYEES'!$E$11:$E$60,MATCH(B56,'EMPLOYEES'!$A$11:$A$60,0)),""))</x:f>
      </x:c>
      <x:c r="E56" s="26"/>
      <x:c r="F56" s="24"/>
      <x:c r="G56" s="24"/>
      <x:c r="H56" s="24"/>
      <x:c r="I56" s="24"/>
      <x:c r="J56" s="24"/>
      <x:c r="K56" s="24"/>
      <x:c r="L56" s="26"/>
      <x:c r="M56" s="24"/>
      <x:c r="N56" s="57" t="str">
        <x:f>IF(A56="","",IF(J56="","None",IF(M56="Yes","Complete",IF(L56="","Missing",IF(L56&lt;'SETUP'!$D$11,"Overdue",IF(L56&lt;='SETUP'!$D$11+'SETUP'!$D$13,"Due soon","On track"))))))</x:f>
      </x:c>
      <x:c r="O56" s="4"/>
      <x:c r="P56" s="4"/>
      <x:c r="Q56" s="4"/>
      <x:c r="R56" s="4"/>
      <x:c r="S56" s="4"/>
      <x:c r="T56" s="4"/>
      <x:c r="AA56" t="n">
        <x:f>'EMPLOYEES'!$A$66</x:f>
        <x:v>0</x:v>
      </x:c>
      <x:c r="AE56" t="str">
        <x:f>IF(A56="","",IF(COUNTIF($A$11:$A$90,A56)&gt;1,"ERROR","PASS"))</x:f>
      </x:c>
      <x:c r="AF56" t="str">
        <x:f>IF(B56="","",IF(COUNTIF('EMPLOYEES'!$A$11:$A$60,B56)=0,"ERROR","PASS"))</x:f>
      </x:c>
    </x:row>
    <x:row r="57">
      <x:c r="A57" s="24"/>
      <x:c r="B57" s="24"/>
      <x:c r="C57" s="57" t="str">
        <x:f>IF(B57="","",IFERROR(INDEX('EMPLOYEES'!$B$11:$B$60,MATCH(B57,'EMPLOYEES'!$A$11:$A$60,0)),""))</x:f>
      </x:c>
      <x:c r="D57" s="57" t="str">
        <x:f>IF(B57="","",IFERROR(INDEX('EMPLOYEES'!$E$11:$E$60,MATCH(B57,'EMPLOYEES'!$A$11:$A$60,0)),""))</x:f>
      </x:c>
      <x:c r="E57" s="26"/>
      <x:c r="F57" s="24"/>
      <x:c r="G57" s="24"/>
      <x:c r="H57" s="24"/>
      <x:c r="I57" s="24"/>
      <x:c r="J57" s="24"/>
      <x:c r="K57" s="24"/>
      <x:c r="L57" s="26"/>
      <x:c r="M57" s="24"/>
      <x:c r="N57" s="57" t="str">
        <x:f>IF(A57="","",IF(J57="","None",IF(M57="Yes","Complete",IF(L57="","Missing",IF(L57&lt;'SETUP'!$D$11,"Overdue",IF(L57&lt;='SETUP'!$D$11+'SETUP'!$D$13,"Due soon","On track"))))))</x:f>
      </x:c>
      <x:c r="O57" s="4"/>
      <x:c r="P57" s="4"/>
      <x:c r="Q57" s="4"/>
      <x:c r="R57" s="4"/>
      <x:c r="S57" s="4"/>
      <x:c r="T57" s="4"/>
      <x:c r="AA57" t="n">
        <x:f>'EMPLOYEES'!$A$67</x:f>
        <x:v>0</x:v>
      </x:c>
      <x:c r="AE57" t="str">
        <x:f>IF(A57="","",IF(COUNTIF($A$11:$A$90,A57)&gt;1,"ERROR","PASS"))</x:f>
      </x:c>
      <x:c r="AF57" t="str">
        <x:f>IF(B57="","",IF(COUNTIF('EMPLOYEES'!$A$11:$A$60,B57)=0,"ERROR","PASS"))</x:f>
      </x:c>
    </x:row>
    <x:row r="58">
      <x:c r="A58" s="24"/>
      <x:c r="B58" s="24"/>
      <x:c r="C58" s="57" t="str">
        <x:f>IF(B58="","",IFERROR(INDEX('EMPLOYEES'!$B$11:$B$60,MATCH(B58,'EMPLOYEES'!$A$11:$A$60,0)),""))</x:f>
      </x:c>
      <x:c r="D58" s="57" t="str">
        <x:f>IF(B58="","",IFERROR(INDEX('EMPLOYEES'!$E$11:$E$60,MATCH(B58,'EMPLOYEES'!$A$11:$A$60,0)),""))</x:f>
      </x:c>
      <x:c r="E58" s="26"/>
      <x:c r="F58" s="24"/>
      <x:c r="G58" s="24"/>
      <x:c r="H58" s="24"/>
      <x:c r="I58" s="24"/>
      <x:c r="J58" s="24"/>
      <x:c r="K58" s="24"/>
      <x:c r="L58" s="26"/>
      <x:c r="M58" s="24"/>
      <x:c r="N58" s="57" t="str">
        <x:f>IF(A58="","",IF(J58="","None",IF(M58="Yes","Complete",IF(L58="","Missing",IF(L58&lt;'SETUP'!$D$11,"Overdue",IF(L58&lt;='SETUP'!$D$11+'SETUP'!$D$13,"Due soon","On track"))))))</x:f>
      </x:c>
      <x:c r="O58" s="4"/>
      <x:c r="P58" s="4"/>
      <x:c r="Q58" s="4"/>
      <x:c r="R58" s="4"/>
      <x:c r="S58" s="4"/>
      <x:c r="T58" s="4"/>
      <x:c r="AA58" t="n">
        <x:f>'EMPLOYEES'!$A$68</x:f>
        <x:v>0</x:v>
      </x:c>
      <x:c r="AE58" t="str">
        <x:f>IF(A58="","",IF(COUNTIF($A$11:$A$90,A58)&gt;1,"ERROR","PASS"))</x:f>
      </x:c>
      <x:c r="AF58" t="str">
        <x:f>IF(B58="","",IF(COUNTIF('EMPLOYEES'!$A$11:$A$60,B58)=0,"ERROR","PASS"))</x:f>
      </x:c>
    </x:row>
    <x:row r="59">
      <x:c r="A59" s="24"/>
      <x:c r="B59" s="24"/>
      <x:c r="C59" s="57" t="str">
        <x:f>IF(B59="","",IFERROR(INDEX('EMPLOYEES'!$B$11:$B$60,MATCH(B59,'EMPLOYEES'!$A$11:$A$60,0)),""))</x:f>
      </x:c>
      <x:c r="D59" s="57" t="str">
        <x:f>IF(B59="","",IFERROR(INDEX('EMPLOYEES'!$E$11:$E$60,MATCH(B59,'EMPLOYEES'!$A$11:$A$60,0)),""))</x:f>
      </x:c>
      <x:c r="E59" s="26"/>
      <x:c r="F59" s="24"/>
      <x:c r="G59" s="24"/>
      <x:c r="H59" s="24"/>
      <x:c r="I59" s="24"/>
      <x:c r="J59" s="24"/>
      <x:c r="K59" s="24"/>
      <x:c r="L59" s="26"/>
      <x:c r="M59" s="24"/>
      <x:c r="N59" s="57" t="str">
        <x:f>IF(A59="","",IF(J59="","None",IF(M59="Yes","Complete",IF(L59="","Missing",IF(L59&lt;'SETUP'!$D$11,"Overdue",IF(L59&lt;='SETUP'!$D$11+'SETUP'!$D$13,"Due soon","On track"))))))</x:f>
      </x:c>
      <x:c r="O59" s="4"/>
      <x:c r="P59" s="4"/>
      <x:c r="Q59" s="4"/>
      <x:c r="R59" s="4"/>
      <x:c r="S59" s="4"/>
      <x:c r="T59" s="4"/>
      <x:c r="AA59" t="n">
        <x:f>'EMPLOYEES'!$A$69</x:f>
        <x:v>0</x:v>
      </x:c>
      <x:c r="AE59" t="str">
        <x:f>IF(A59="","",IF(COUNTIF($A$11:$A$90,A59)&gt;1,"ERROR","PASS"))</x:f>
      </x:c>
      <x:c r="AF59" t="str">
        <x:f>IF(B59="","",IF(COUNTIF('EMPLOYEES'!$A$11:$A$60,B59)=0,"ERROR","PASS"))</x:f>
      </x:c>
    </x:row>
    <x:row r="60">
      <x:c r="A60" s="24"/>
      <x:c r="B60" s="24"/>
      <x:c r="C60" s="57" t="str">
        <x:f>IF(B60="","",IFERROR(INDEX('EMPLOYEES'!$B$11:$B$60,MATCH(B60,'EMPLOYEES'!$A$11:$A$60,0)),""))</x:f>
      </x:c>
      <x:c r="D60" s="57" t="str">
        <x:f>IF(B60="","",IFERROR(INDEX('EMPLOYEES'!$E$11:$E$60,MATCH(B60,'EMPLOYEES'!$A$11:$A$60,0)),""))</x:f>
      </x:c>
      <x:c r="E60" s="26"/>
      <x:c r="F60" s="24"/>
      <x:c r="G60" s="24"/>
      <x:c r="H60" s="24"/>
      <x:c r="I60" s="24"/>
      <x:c r="J60" s="24"/>
      <x:c r="K60" s="24"/>
      <x:c r="L60" s="26"/>
      <x:c r="M60" s="24"/>
      <x:c r="N60" s="57" t="str">
        <x:f>IF(A60="","",IF(J60="","None",IF(M60="Yes","Complete",IF(L60="","Missing",IF(L60&lt;'SETUP'!$D$11,"Overdue",IF(L60&lt;='SETUP'!$D$11+'SETUP'!$D$13,"Due soon","On track"))))))</x:f>
      </x:c>
      <x:c r="O60" s="4"/>
      <x:c r="P60" s="4"/>
      <x:c r="Q60" s="4"/>
      <x:c r="R60" s="4"/>
      <x:c r="S60" s="4"/>
      <x:c r="T60" s="4"/>
      <x:c r="AA60" t="n">
        <x:f>'EMPLOYEES'!$A$70</x:f>
        <x:v>0</x:v>
      </x:c>
      <x:c r="AE60" t="str">
        <x:f>IF(A60="","",IF(COUNTIF($A$11:$A$90,A60)&gt;1,"ERROR","PASS"))</x:f>
      </x:c>
      <x:c r="AF60" t="str">
        <x:f>IF(B60="","",IF(COUNTIF('EMPLOYEES'!$A$11:$A$60,B60)=0,"ERROR","PASS"))</x:f>
      </x:c>
    </x:row>
    <x:row r="61">
      <x:c r="A61" s="24"/>
      <x:c r="B61" s="24"/>
      <x:c r="C61" s="57" t="str">
        <x:f>IF(B61="","",IFERROR(INDEX('EMPLOYEES'!$B$11:$B$60,MATCH(B61,'EMPLOYEES'!$A$11:$A$60,0)),""))</x:f>
      </x:c>
      <x:c r="D61" s="57" t="str">
        <x:f>IF(B61="","",IFERROR(INDEX('EMPLOYEES'!$E$11:$E$60,MATCH(B61,'EMPLOYEES'!$A$11:$A$60,0)),""))</x:f>
      </x:c>
      <x:c r="E61" s="26"/>
      <x:c r="F61" s="24"/>
      <x:c r="G61" s="24"/>
      <x:c r="H61" s="24"/>
      <x:c r="I61" s="24"/>
      <x:c r="J61" s="24"/>
      <x:c r="K61" s="24"/>
      <x:c r="L61" s="26"/>
      <x:c r="M61" s="24"/>
      <x:c r="N61" s="57" t="str">
        <x:f>IF(A61="","",IF(J61="","None",IF(M61="Yes","Complete",IF(L61="","Missing",IF(L61&lt;'SETUP'!$D$11,"Overdue",IF(L61&lt;='SETUP'!$D$11+'SETUP'!$D$13,"Due soon","On track"))))))</x:f>
      </x:c>
      <x:c r="O61" s="4"/>
      <x:c r="P61" s="4"/>
      <x:c r="Q61" s="4"/>
      <x:c r="R61" s="4"/>
      <x:c r="S61" s="4"/>
      <x:c r="T61" s="4"/>
      <x:c r="AE61" t="str">
        <x:f>IF(A61="","",IF(COUNTIF($A$11:$A$90,A61)&gt;1,"ERROR","PASS"))</x:f>
      </x:c>
      <x:c r="AF61" t="str">
        <x:f>IF(B61="","",IF(COUNTIF('EMPLOYEES'!$A$11:$A$60,B61)=0,"ERROR","PASS"))</x:f>
      </x:c>
    </x:row>
    <x:row r="62">
      <x:c r="A62" s="24"/>
      <x:c r="B62" s="24"/>
      <x:c r="C62" s="57" t="str">
        <x:f>IF(B62="","",IFERROR(INDEX('EMPLOYEES'!$B$11:$B$60,MATCH(B62,'EMPLOYEES'!$A$11:$A$60,0)),""))</x:f>
      </x:c>
      <x:c r="D62" s="57" t="str">
        <x:f>IF(B62="","",IFERROR(INDEX('EMPLOYEES'!$E$11:$E$60,MATCH(B62,'EMPLOYEES'!$A$11:$A$60,0)),""))</x:f>
      </x:c>
      <x:c r="E62" s="26"/>
      <x:c r="F62" s="24"/>
      <x:c r="G62" s="24"/>
      <x:c r="H62" s="24"/>
      <x:c r="I62" s="24"/>
      <x:c r="J62" s="24"/>
      <x:c r="K62" s="24"/>
      <x:c r="L62" s="26"/>
      <x:c r="M62" s="24"/>
      <x:c r="N62" s="57" t="str">
        <x:f>IF(A62="","",IF(J62="","None",IF(M62="Yes","Complete",IF(L62="","Missing",IF(L62&lt;'SETUP'!$D$11,"Overdue",IF(L62&lt;='SETUP'!$D$11+'SETUP'!$D$13,"Due soon","On track"))))))</x:f>
      </x:c>
      <x:c r="O62" s="4"/>
      <x:c r="P62" s="4"/>
      <x:c r="Q62" s="4"/>
      <x:c r="R62" s="4"/>
      <x:c r="S62" s="4"/>
      <x:c r="T62" s="4"/>
      <x:c r="AE62" t="str">
        <x:f>IF(A62="","",IF(COUNTIF($A$11:$A$90,A62)&gt;1,"ERROR","PASS"))</x:f>
      </x:c>
      <x:c r="AF62" t="str">
        <x:f>IF(B62="","",IF(COUNTIF('EMPLOYEES'!$A$11:$A$60,B62)=0,"ERROR","PASS"))</x:f>
      </x:c>
    </x:row>
    <x:row r="63">
      <x:c r="A63" s="24"/>
      <x:c r="B63" s="24"/>
      <x:c r="C63" s="57" t="str">
        <x:f>IF(B63="","",IFERROR(INDEX('EMPLOYEES'!$B$11:$B$60,MATCH(B63,'EMPLOYEES'!$A$11:$A$60,0)),""))</x:f>
      </x:c>
      <x:c r="D63" s="57" t="str">
        <x:f>IF(B63="","",IFERROR(INDEX('EMPLOYEES'!$E$11:$E$60,MATCH(B63,'EMPLOYEES'!$A$11:$A$60,0)),""))</x:f>
      </x:c>
      <x:c r="E63" s="26"/>
      <x:c r="F63" s="24"/>
      <x:c r="G63" s="24"/>
      <x:c r="H63" s="24"/>
      <x:c r="I63" s="24"/>
      <x:c r="J63" s="24"/>
      <x:c r="K63" s="24"/>
      <x:c r="L63" s="26"/>
      <x:c r="M63" s="24"/>
      <x:c r="N63" s="57" t="str">
        <x:f>IF(A63="","",IF(J63="","None",IF(M63="Yes","Complete",IF(L63="","Missing",IF(L63&lt;'SETUP'!$D$11,"Overdue",IF(L63&lt;='SETUP'!$D$11+'SETUP'!$D$13,"Due soon","On track"))))))</x:f>
      </x:c>
      <x:c r="O63" s="4"/>
      <x:c r="P63" s="4"/>
      <x:c r="Q63" s="4"/>
      <x:c r="R63" s="4"/>
      <x:c r="S63" s="4"/>
      <x:c r="T63" s="4"/>
      <x:c r="AE63" t="str">
        <x:f>IF(A63="","",IF(COUNTIF($A$11:$A$90,A63)&gt;1,"ERROR","PASS"))</x:f>
      </x:c>
      <x:c r="AF63" t="str">
        <x:f>IF(B63="","",IF(COUNTIF('EMPLOYEES'!$A$11:$A$60,B63)=0,"ERROR","PASS"))</x:f>
      </x:c>
    </x:row>
    <x:row r="64">
      <x:c r="A64" s="24"/>
      <x:c r="B64" s="24"/>
      <x:c r="C64" s="57" t="str">
        <x:f>IF(B64="","",IFERROR(INDEX('EMPLOYEES'!$B$11:$B$60,MATCH(B64,'EMPLOYEES'!$A$11:$A$60,0)),""))</x:f>
      </x:c>
      <x:c r="D64" s="57" t="str">
        <x:f>IF(B64="","",IFERROR(INDEX('EMPLOYEES'!$E$11:$E$60,MATCH(B64,'EMPLOYEES'!$A$11:$A$60,0)),""))</x:f>
      </x:c>
      <x:c r="E64" s="26"/>
      <x:c r="F64" s="24"/>
      <x:c r="G64" s="24"/>
      <x:c r="H64" s="24"/>
      <x:c r="I64" s="24"/>
      <x:c r="J64" s="24"/>
      <x:c r="K64" s="24"/>
      <x:c r="L64" s="26"/>
      <x:c r="M64" s="24"/>
      <x:c r="N64" s="57" t="str">
        <x:f>IF(A64="","",IF(J64="","None",IF(M64="Yes","Complete",IF(L64="","Missing",IF(L64&lt;'SETUP'!$D$11,"Overdue",IF(L64&lt;='SETUP'!$D$11+'SETUP'!$D$13,"Due soon","On track"))))))</x:f>
      </x:c>
      <x:c r="O64" s="4"/>
      <x:c r="P64" s="4"/>
      <x:c r="Q64" s="4"/>
      <x:c r="R64" s="4"/>
      <x:c r="S64" s="4"/>
      <x:c r="T64" s="4"/>
      <x:c r="AE64" t="str">
        <x:f>IF(A64="","",IF(COUNTIF($A$11:$A$90,A64)&gt;1,"ERROR","PASS"))</x:f>
      </x:c>
      <x:c r="AF64" t="str">
        <x:f>IF(B64="","",IF(COUNTIF('EMPLOYEES'!$A$11:$A$60,B64)=0,"ERROR","PASS"))</x:f>
      </x:c>
    </x:row>
    <x:row r="65">
      <x:c r="A65" s="24"/>
      <x:c r="B65" s="24"/>
      <x:c r="C65" s="57" t="str">
        <x:f>IF(B65="","",IFERROR(INDEX('EMPLOYEES'!$B$11:$B$60,MATCH(B65,'EMPLOYEES'!$A$11:$A$60,0)),""))</x:f>
      </x:c>
      <x:c r="D65" s="57" t="str">
        <x:f>IF(B65="","",IFERROR(INDEX('EMPLOYEES'!$E$11:$E$60,MATCH(B65,'EMPLOYEES'!$A$11:$A$60,0)),""))</x:f>
      </x:c>
      <x:c r="E65" s="26"/>
      <x:c r="F65" s="24"/>
      <x:c r="G65" s="24"/>
      <x:c r="H65" s="24"/>
      <x:c r="I65" s="24"/>
      <x:c r="J65" s="24"/>
      <x:c r="K65" s="24"/>
      <x:c r="L65" s="26"/>
      <x:c r="M65" s="24"/>
      <x:c r="N65" s="57" t="str">
        <x:f>IF(A65="","",IF(J65="","None",IF(M65="Yes","Complete",IF(L65="","Missing",IF(L65&lt;'SETUP'!$D$11,"Overdue",IF(L65&lt;='SETUP'!$D$11+'SETUP'!$D$13,"Due soon","On track"))))))</x:f>
      </x:c>
      <x:c r="O65" s="4"/>
      <x:c r="P65" s="4"/>
      <x:c r="Q65" s="4"/>
      <x:c r="R65" s="4"/>
      <x:c r="S65" s="4"/>
      <x:c r="T65" s="4"/>
      <x:c r="AE65" t="str">
        <x:f>IF(A65="","",IF(COUNTIF($A$11:$A$90,A65)&gt;1,"ERROR","PASS"))</x:f>
      </x:c>
      <x:c r="AF65" t="str">
        <x:f>IF(B65="","",IF(COUNTIF('EMPLOYEES'!$A$11:$A$60,B65)=0,"ERROR","PASS"))</x:f>
      </x:c>
    </x:row>
    <x:row r="66">
      <x:c r="A66" s="24"/>
      <x:c r="B66" s="24"/>
      <x:c r="C66" s="57" t="str">
        <x:f>IF(B66="","",IFERROR(INDEX('EMPLOYEES'!$B$11:$B$60,MATCH(B66,'EMPLOYEES'!$A$11:$A$60,0)),""))</x:f>
      </x:c>
      <x:c r="D66" s="57" t="str">
        <x:f>IF(B66="","",IFERROR(INDEX('EMPLOYEES'!$E$11:$E$60,MATCH(B66,'EMPLOYEES'!$A$11:$A$60,0)),""))</x:f>
      </x:c>
      <x:c r="E66" s="26"/>
      <x:c r="F66" s="24"/>
      <x:c r="G66" s="24"/>
      <x:c r="H66" s="24"/>
      <x:c r="I66" s="24"/>
      <x:c r="J66" s="24"/>
      <x:c r="K66" s="24"/>
      <x:c r="L66" s="26"/>
      <x:c r="M66" s="24"/>
      <x:c r="N66" s="57" t="str">
        <x:f>IF(A66="","",IF(J66="","None",IF(M66="Yes","Complete",IF(L66="","Missing",IF(L66&lt;'SETUP'!$D$11,"Overdue",IF(L66&lt;='SETUP'!$D$11+'SETUP'!$D$13,"Due soon","On track"))))))</x:f>
      </x:c>
      <x:c r="O66" s="4"/>
      <x:c r="P66" s="4"/>
      <x:c r="Q66" s="4"/>
      <x:c r="R66" s="4"/>
      <x:c r="S66" s="4"/>
      <x:c r="T66" s="4"/>
      <x:c r="AE66" t="str">
        <x:f>IF(A66="","",IF(COUNTIF($A$11:$A$90,A66)&gt;1,"ERROR","PASS"))</x:f>
      </x:c>
      <x:c r="AF66" t="str">
        <x:f>IF(B66="","",IF(COUNTIF('EMPLOYEES'!$A$11:$A$60,B66)=0,"ERROR","PASS"))</x:f>
      </x:c>
    </x:row>
    <x:row r="67">
      <x:c r="A67" s="24"/>
      <x:c r="B67" s="24"/>
      <x:c r="C67" s="57" t="str">
        <x:f>IF(B67="","",IFERROR(INDEX('EMPLOYEES'!$B$11:$B$60,MATCH(B67,'EMPLOYEES'!$A$11:$A$60,0)),""))</x:f>
      </x:c>
      <x:c r="D67" s="57" t="str">
        <x:f>IF(B67="","",IFERROR(INDEX('EMPLOYEES'!$E$11:$E$60,MATCH(B67,'EMPLOYEES'!$A$11:$A$60,0)),""))</x:f>
      </x:c>
      <x:c r="E67" s="26"/>
      <x:c r="F67" s="24"/>
      <x:c r="G67" s="24"/>
      <x:c r="H67" s="24"/>
      <x:c r="I67" s="24"/>
      <x:c r="J67" s="24"/>
      <x:c r="K67" s="24"/>
      <x:c r="L67" s="26"/>
      <x:c r="M67" s="24"/>
      <x:c r="N67" s="57" t="str">
        <x:f>IF(A67="","",IF(J67="","None",IF(M67="Yes","Complete",IF(L67="","Missing",IF(L67&lt;'SETUP'!$D$11,"Overdue",IF(L67&lt;='SETUP'!$D$11+'SETUP'!$D$13,"Due soon","On track"))))))</x:f>
      </x:c>
      <x:c r="O67" s="4"/>
      <x:c r="P67" s="4"/>
      <x:c r="Q67" s="4"/>
      <x:c r="R67" s="4"/>
      <x:c r="S67" s="4"/>
      <x:c r="T67" s="4"/>
      <x:c r="AE67" t="str">
        <x:f>IF(A67="","",IF(COUNTIF($A$11:$A$90,A67)&gt;1,"ERROR","PASS"))</x:f>
      </x:c>
      <x:c r="AF67" t="str">
        <x:f>IF(B67="","",IF(COUNTIF('EMPLOYEES'!$A$11:$A$60,B67)=0,"ERROR","PASS"))</x:f>
      </x:c>
    </x:row>
    <x:row r="68">
      <x:c r="A68" s="24"/>
      <x:c r="B68" s="24"/>
      <x:c r="C68" s="57" t="str">
        <x:f>IF(B68="","",IFERROR(INDEX('EMPLOYEES'!$B$11:$B$60,MATCH(B68,'EMPLOYEES'!$A$11:$A$60,0)),""))</x:f>
      </x:c>
      <x:c r="D68" s="57" t="str">
        <x:f>IF(B68="","",IFERROR(INDEX('EMPLOYEES'!$E$11:$E$60,MATCH(B68,'EMPLOYEES'!$A$11:$A$60,0)),""))</x:f>
      </x:c>
      <x:c r="E68" s="26"/>
      <x:c r="F68" s="24"/>
      <x:c r="G68" s="24"/>
      <x:c r="H68" s="24"/>
      <x:c r="I68" s="24"/>
      <x:c r="J68" s="24"/>
      <x:c r="K68" s="24"/>
      <x:c r="L68" s="26"/>
      <x:c r="M68" s="24"/>
      <x:c r="N68" s="57" t="str">
        <x:f>IF(A68="","",IF(J68="","None",IF(M68="Yes","Complete",IF(L68="","Missing",IF(L68&lt;'SETUP'!$D$11,"Overdue",IF(L68&lt;='SETUP'!$D$11+'SETUP'!$D$13,"Due soon","On track"))))))</x:f>
      </x:c>
      <x:c r="O68" s="4"/>
      <x:c r="P68" s="4"/>
      <x:c r="Q68" s="4"/>
      <x:c r="R68" s="4"/>
      <x:c r="S68" s="4"/>
      <x:c r="T68" s="4"/>
      <x:c r="AE68" t="str">
        <x:f>IF(A68="","",IF(COUNTIF($A$11:$A$90,A68)&gt;1,"ERROR","PASS"))</x:f>
      </x:c>
      <x:c r="AF68" t="str">
        <x:f>IF(B68="","",IF(COUNTIF('EMPLOYEES'!$A$11:$A$60,B68)=0,"ERROR","PASS"))</x:f>
      </x:c>
    </x:row>
    <x:row r="69">
      <x:c r="A69" s="24"/>
      <x:c r="B69" s="24"/>
      <x:c r="C69" s="57" t="str">
        <x:f>IF(B69="","",IFERROR(INDEX('EMPLOYEES'!$B$11:$B$60,MATCH(B69,'EMPLOYEES'!$A$11:$A$60,0)),""))</x:f>
      </x:c>
      <x:c r="D69" s="57" t="str">
        <x:f>IF(B69="","",IFERROR(INDEX('EMPLOYEES'!$E$11:$E$60,MATCH(B69,'EMPLOYEES'!$A$11:$A$60,0)),""))</x:f>
      </x:c>
      <x:c r="E69" s="26"/>
      <x:c r="F69" s="24"/>
      <x:c r="G69" s="24"/>
      <x:c r="H69" s="24"/>
      <x:c r="I69" s="24"/>
      <x:c r="J69" s="24"/>
      <x:c r="K69" s="24"/>
      <x:c r="L69" s="26"/>
      <x:c r="M69" s="24"/>
      <x:c r="N69" s="57" t="str">
        <x:f>IF(A69="","",IF(J69="","None",IF(M69="Yes","Complete",IF(L69="","Missing",IF(L69&lt;'SETUP'!$D$11,"Overdue",IF(L69&lt;='SETUP'!$D$11+'SETUP'!$D$13,"Due soon","On track"))))))</x:f>
      </x:c>
      <x:c r="O69" s="4"/>
      <x:c r="P69" s="4"/>
      <x:c r="Q69" s="4"/>
      <x:c r="R69" s="4"/>
      <x:c r="S69" s="4"/>
      <x:c r="T69" s="4"/>
      <x:c r="AE69" t="str">
        <x:f>IF(A69="","",IF(COUNTIF($A$11:$A$90,A69)&gt;1,"ERROR","PASS"))</x:f>
      </x:c>
      <x:c r="AF69" t="str">
        <x:f>IF(B69="","",IF(COUNTIF('EMPLOYEES'!$A$11:$A$60,B69)=0,"ERROR","PASS"))</x:f>
      </x:c>
    </x:row>
    <x:row r="70">
      <x:c r="A70" s="24"/>
      <x:c r="B70" s="24"/>
      <x:c r="C70" s="57" t="str">
        <x:f>IF(B70="","",IFERROR(INDEX('EMPLOYEES'!$B$11:$B$60,MATCH(B70,'EMPLOYEES'!$A$11:$A$60,0)),""))</x:f>
      </x:c>
      <x:c r="D70" s="57" t="str">
        <x:f>IF(B70="","",IFERROR(INDEX('EMPLOYEES'!$E$11:$E$60,MATCH(B70,'EMPLOYEES'!$A$11:$A$60,0)),""))</x:f>
      </x:c>
      <x:c r="E70" s="26"/>
      <x:c r="F70" s="24"/>
      <x:c r="G70" s="24"/>
      <x:c r="H70" s="24"/>
      <x:c r="I70" s="24"/>
      <x:c r="J70" s="24"/>
      <x:c r="K70" s="24"/>
      <x:c r="L70" s="26"/>
      <x:c r="M70" s="24"/>
      <x:c r="N70" s="57" t="str">
        <x:f>IF(A70="","",IF(J70="","None",IF(M70="Yes","Complete",IF(L70="","Missing",IF(L70&lt;'SETUP'!$D$11,"Overdue",IF(L70&lt;='SETUP'!$D$11+'SETUP'!$D$13,"Due soon","On track"))))))</x:f>
      </x:c>
      <x:c r="O70" s="4"/>
      <x:c r="P70" s="4"/>
      <x:c r="Q70" s="4"/>
      <x:c r="R70" s="4"/>
      <x:c r="S70" s="4"/>
      <x:c r="T70" s="4"/>
      <x:c r="AE70" t="str">
        <x:f>IF(A70="","",IF(COUNTIF($A$11:$A$90,A70)&gt;1,"ERROR","PASS"))</x:f>
      </x:c>
      <x:c r="AF70" t="str">
        <x:f>IF(B70="","",IF(COUNTIF('EMPLOYEES'!$A$11:$A$60,B70)=0,"ERROR","PASS"))</x:f>
      </x:c>
    </x:row>
    <x:row r="71">
      <x:c r="A71" s="24"/>
      <x:c r="B71" s="24"/>
      <x:c r="C71" s="57" t="str">
        <x:f>IF(B71="","",IFERROR(INDEX('EMPLOYEES'!$B$11:$B$60,MATCH(B71,'EMPLOYEES'!$A$11:$A$60,0)),""))</x:f>
      </x:c>
      <x:c r="D71" s="57" t="str">
        <x:f>IF(B71="","",IFERROR(INDEX('EMPLOYEES'!$E$11:$E$60,MATCH(B71,'EMPLOYEES'!$A$11:$A$60,0)),""))</x:f>
      </x:c>
      <x:c r="E71" s="26"/>
      <x:c r="F71" s="24"/>
      <x:c r="G71" s="24"/>
      <x:c r="H71" s="24"/>
      <x:c r="I71" s="24"/>
      <x:c r="J71" s="24"/>
      <x:c r="K71" s="24"/>
      <x:c r="L71" s="26"/>
      <x:c r="M71" s="24"/>
      <x:c r="N71" s="57" t="str">
        <x:f>IF(A71="","",IF(J71="","None",IF(M71="Yes","Complete",IF(L71="","Missing",IF(L71&lt;'SETUP'!$D$11,"Overdue",IF(L71&lt;='SETUP'!$D$11+'SETUP'!$D$13,"Due soon","On track"))))))</x:f>
      </x:c>
      <x:c r="O71" s="4"/>
      <x:c r="P71" s="4"/>
      <x:c r="Q71" s="4"/>
      <x:c r="R71" s="4"/>
      <x:c r="S71" s="4"/>
      <x:c r="T71" s="4"/>
      <x:c r="AE71" t="str">
        <x:f>IF(A71="","",IF(COUNTIF($A$11:$A$90,A71)&gt;1,"ERROR","PASS"))</x:f>
      </x:c>
      <x:c r="AF71" t="str">
        <x:f>IF(B71="","",IF(COUNTIF('EMPLOYEES'!$A$11:$A$60,B71)=0,"ERROR","PASS"))</x:f>
      </x:c>
    </x:row>
    <x:row r="72">
      <x:c r="A72" s="24"/>
      <x:c r="B72" s="24"/>
      <x:c r="C72" s="57" t="str">
        <x:f>IF(B72="","",IFERROR(INDEX('EMPLOYEES'!$B$11:$B$60,MATCH(B72,'EMPLOYEES'!$A$11:$A$60,0)),""))</x:f>
      </x:c>
      <x:c r="D72" s="57" t="str">
        <x:f>IF(B72="","",IFERROR(INDEX('EMPLOYEES'!$E$11:$E$60,MATCH(B72,'EMPLOYEES'!$A$11:$A$60,0)),""))</x:f>
      </x:c>
      <x:c r="E72" s="26"/>
      <x:c r="F72" s="24"/>
      <x:c r="G72" s="24"/>
      <x:c r="H72" s="24"/>
      <x:c r="I72" s="24"/>
      <x:c r="J72" s="24"/>
      <x:c r="K72" s="24"/>
      <x:c r="L72" s="26"/>
      <x:c r="M72" s="24"/>
      <x:c r="N72" s="57" t="str">
        <x:f>IF(A72="","",IF(J72="","None",IF(M72="Yes","Complete",IF(L72="","Missing",IF(L72&lt;'SETUP'!$D$11,"Overdue",IF(L72&lt;='SETUP'!$D$11+'SETUP'!$D$13,"Due soon","On track"))))))</x:f>
      </x:c>
      <x:c r="O72" s="4"/>
      <x:c r="P72" s="4"/>
      <x:c r="Q72" s="4"/>
      <x:c r="R72" s="4"/>
      <x:c r="S72" s="4"/>
      <x:c r="T72" s="4"/>
      <x:c r="AE72" t="str">
        <x:f>IF(A72="","",IF(COUNTIF($A$11:$A$90,A72)&gt;1,"ERROR","PASS"))</x:f>
      </x:c>
      <x:c r="AF72" t="str">
        <x:f>IF(B72="","",IF(COUNTIF('EMPLOYEES'!$A$11:$A$60,B72)=0,"ERROR","PASS"))</x:f>
      </x:c>
    </x:row>
    <x:row r="73">
      <x:c r="A73" s="24"/>
      <x:c r="B73" s="24"/>
      <x:c r="C73" s="57" t="str">
        <x:f>IF(B73="","",IFERROR(INDEX('EMPLOYEES'!$B$11:$B$60,MATCH(B73,'EMPLOYEES'!$A$11:$A$60,0)),""))</x:f>
      </x:c>
      <x:c r="D73" s="57" t="str">
        <x:f>IF(B73="","",IFERROR(INDEX('EMPLOYEES'!$E$11:$E$60,MATCH(B73,'EMPLOYEES'!$A$11:$A$60,0)),""))</x:f>
      </x:c>
      <x:c r="E73" s="26"/>
      <x:c r="F73" s="24"/>
      <x:c r="G73" s="24"/>
      <x:c r="H73" s="24"/>
      <x:c r="I73" s="24"/>
      <x:c r="J73" s="24"/>
      <x:c r="K73" s="24"/>
      <x:c r="L73" s="26"/>
      <x:c r="M73" s="24"/>
      <x:c r="N73" s="57" t="str">
        <x:f>IF(A73="","",IF(J73="","None",IF(M73="Yes","Complete",IF(L73="","Missing",IF(L73&lt;'SETUP'!$D$11,"Overdue",IF(L73&lt;='SETUP'!$D$11+'SETUP'!$D$13,"Due soon","On track"))))))</x:f>
      </x:c>
      <x:c r="O73" s="4"/>
      <x:c r="P73" s="4"/>
      <x:c r="Q73" s="4"/>
      <x:c r="R73" s="4"/>
      <x:c r="S73" s="4"/>
      <x:c r="T73" s="4"/>
      <x:c r="AE73" t="str">
        <x:f>IF(A73="","",IF(COUNTIF($A$11:$A$90,A73)&gt;1,"ERROR","PASS"))</x:f>
      </x:c>
      <x:c r="AF73" t="str">
        <x:f>IF(B73="","",IF(COUNTIF('EMPLOYEES'!$A$11:$A$60,B73)=0,"ERROR","PASS"))</x:f>
      </x:c>
    </x:row>
    <x:row r="74">
      <x:c r="A74" s="24"/>
      <x:c r="B74" s="24"/>
      <x:c r="C74" s="57" t="str">
        <x:f>IF(B74="","",IFERROR(INDEX('EMPLOYEES'!$B$11:$B$60,MATCH(B74,'EMPLOYEES'!$A$11:$A$60,0)),""))</x:f>
      </x:c>
      <x:c r="D74" s="57" t="str">
        <x:f>IF(B74="","",IFERROR(INDEX('EMPLOYEES'!$E$11:$E$60,MATCH(B74,'EMPLOYEES'!$A$11:$A$60,0)),""))</x:f>
      </x:c>
      <x:c r="E74" s="26"/>
      <x:c r="F74" s="24"/>
      <x:c r="G74" s="24"/>
      <x:c r="H74" s="24"/>
      <x:c r="I74" s="24"/>
      <x:c r="J74" s="24"/>
      <x:c r="K74" s="24"/>
      <x:c r="L74" s="26"/>
      <x:c r="M74" s="24"/>
      <x:c r="N74" s="57" t="str">
        <x:f>IF(A74="","",IF(J74="","None",IF(M74="Yes","Complete",IF(L74="","Missing",IF(L74&lt;'SETUP'!$D$11,"Overdue",IF(L74&lt;='SETUP'!$D$11+'SETUP'!$D$13,"Due soon","On track"))))))</x:f>
      </x:c>
      <x:c r="O74" s="4"/>
      <x:c r="P74" s="4"/>
      <x:c r="Q74" s="4"/>
      <x:c r="R74" s="4"/>
      <x:c r="S74" s="4"/>
      <x:c r="T74" s="4"/>
      <x:c r="AE74" t="str">
        <x:f>IF(A74="","",IF(COUNTIF($A$11:$A$90,A74)&gt;1,"ERROR","PASS"))</x:f>
      </x:c>
      <x:c r="AF74" t="str">
        <x:f>IF(B74="","",IF(COUNTIF('EMPLOYEES'!$A$11:$A$60,B74)=0,"ERROR","PASS"))</x:f>
      </x:c>
    </x:row>
    <x:row r="75">
      <x:c r="A75" s="24"/>
      <x:c r="B75" s="24"/>
      <x:c r="C75" s="57" t="str">
        <x:f>IF(B75="","",IFERROR(INDEX('EMPLOYEES'!$B$11:$B$60,MATCH(B75,'EMPLOYEES'!$A$11:$A$60,0)),""))</x:f>
      </x:c>
      <x:c r="D75" s="57" t="str">
        <x:f>IF(B75="","",IFERROR(INDEX('EMPLOYEES'!$E$11:$E$60,MATCH(B75,'EMPLOYEES'!$A$11:$A$60,0)),""))</x:f>
      </x:c>
      <x:c r="E75" s="26"/>
      <x:c r="F75" s="24"/>
      <x:c r="G75" s="24"/>
      <x:c r="H75" s="24"/>
      <x:c r="I75" s="24"/>
      <x:c r="J75" s="24"/>
      <x:c r="K75" s="24"/>
      <x:c r="L75" s="26"/>
      <x:c r="M75" s="24"/>
      <x:c r="N75" s="57" t="str">
        <x:f>IF(A75="","",IF(J75="","None",IF(M75="Yes","Complete",IF(L75="","Missing",IF(L75&lt;'SETUP'!$D$11,"Overdue",IF(L75&lt;='SETUP'!$D$11+'SETUP'!$D$13,"Due soon","On track"))))))</x:f>
      </x:c>
      <x:c r="O75" s="4"/>
      <x:c r="P75" s="4"/>
      <x:c r="Q75" s="4"/>
      <x:c r="R75" s="4"/>
      <x:c r="S75" s="4"/>
      <x:c r="T75" s="4"/>
      <x:c r="AE75" t="str">
        <x:f>IF(A75="","",IF(COUNTIF($A$11:$A$90,A75)&gt;1,"ERROR","PASS"))</x:f>
      </x:c>
      <x:c r="AF75" t="str">
        <x:f>IF(B75="","",IF(COUNTIF('EMPLOYEES'!$A$11:$A$60,B75)=0,"ERROR","PASS"))</x:f>
      </x:c>
    </x:row>
    <x:row r="76">
      <x:c r="A76" s="24"/>
      <x:c r="B76" s="24"/>
      <x:c r="C76" s="57" t="str">
        <x:f>IF(B76="","",IFERROR(INDEX('EMPLOYEES'!$B$11:$B$60,MATCH(B76,'EMPLOYEES'!$A$11:$A$60,0)),""))</x:f>
      </x:c>
      <x:c r="D76" s="57" t="str">
        <x:f>IF(B76="","",IFERROR(INDEX('EMPLOYEES'!$E$11:$E$60,MATCH(B76,'EMPLOYEES'!$A$11:$A$60,0)),""))</x:f>
      </x:c>
      <x:c r="E76" s="26"/>
      <x:c r="F76" s="24"/>
      <x:c r="G76" s="24"/>
      <x:c r="H76" s="24"/>
      <x:c r="I76" s="24"/>
      <x:c r="J76" s="24"/>
      <x:c r="K76" s="24"/>
      <x:c r="L76" s="26"/>
      <x:c r="M76" s="24"/>
      <x:c r="N76" s="57" t="str">
        <x:f>IF(A76="","",IF(J76="","None",IF(M76="Yes","Complete",IF(L76="","Missing",IF(L76&lt;'SETUP'!$D$11,"Overdue",IF(L76&lt;='SETUP'!$D$11+'SETUP'!$D$13,"Due soon","On track"))))))</x:f>
      </x:c>
      <x:c r="O76" s="4"/>
      <x:c r="P76" s="4"/>
      <x:c r="Q76" s="4"/>
      <x:c r="R76" s="4"/>
      <x:c r="S76" s="4"/>
      <x:c r="T76" s="4"/>
      <x:c r="AE76" t="str">
        <x:f>IF(A76="","",IF(COUNTIF($A$11:$A$90,A76)&gt;1,"ERROR","PASS"))</x:f>
      </x:c>
      <x:c r="AF76" t="str">
        <x:f>IF(B76="","",IF(COUNTIF('EMPLOYEES'!$A$11:$A$60,B76)=0,"ERROR","PASS"))</x:f>
      </x:c>
    </x:row>
    <x:row r="77">
      <x:c r="A77" s="24"/>
      <x:c r="B77" s="24"/>
      <x:c r="C77" s="57" t="str">
        <x:f>IF(B77="","",IFERROR(INDEX('EMPLOYEES'!$B$11:$B$60,MATCH(B77,'EMPLOYEES'!$A$11:$A$60,0)),""))</x:f>
      </x:c>
      <x:c r="D77" s="57" t="str">
        <x:f>IF(B77="","",IFERROR(INDEX('EMPLOYEES'!$E$11:$E$60,MATCH(B77,'EMPLOYEES'!$A$11:$A$60,0)),""))</x:f>
      </x:c>
      <x:c r="E77" s="26"/>
      <x:c r="F77" s="24"/>
      <x:c r="G77" s="24"/>
      <x:c r="H77" s="24"/>
      <x:c r="I77" s="24"/>
      <x:c r="J77" s="24"/>
      <x:c r="K77" s="24"/>
      <x:c r="L77" s="26"/>
      <x:c r="M77" s="24"/>
      <x:c r="N77" s="57" t="str">
        <x:f>IF(A77="","",IF(J77="","None",IF(M77="Yes","Complete",IF(L77="","Missing",IF(L77&lt;'SETUP'!$D$11,"Overdue",IF(L77&lt;='SETUP'!$D$11+'SETUP'!$D$13,"Due soon","On track"))))))</x:f>
      </x:c>
      <x:c r="O77" s="4"/>
      <x:c r="P77" s="4"/>
      <x:c r="Q77" s="4"/>
      <x:c r="R77" s="4"/>
      <x:c r="S77" s="4"/>
      <x:c r="T77" s="4"/>
      <x:c r="AE77" t="str">
        <x:f>IF(A77="","",IF(COUNTIF($A$11:$A$90,A77)&gt;1,"ERROR","PASS"))</x:f>
      </x:c>
      <x:c r="AF77" t="str">
        <x:f>IF(B77="","",IF(COUNTIF('EMPLOYEES'!$A$11:$A$60,B77)=0,"ERROR","PASS"))</x:f>
      </x:c>
    </x:row>
    <x:row r="78">
      <x:c r="A78" s="24"/>
      <x:c r="B78" s="24"/>
      <x:c r="C78" s="57" t="str">
        <x:f>IF(B78="","",IFERROR(INDEX('EMPLOYEES'!$B$11:$B$60,MATCH(B78,'EMPLOYEES'!$A$11:$A$60,0)),""))</x:f>
      </x:c>
      <x:c r="D78" s="57" t="str">
        <x:f>IF(B78="","",IFERROR(INDEX('EMPLOYEES'!$E$11:$E$60,MATCH(B78,'EMPLOYEES'!$A$11:$A$60,0)),""))</x:f>
      </x:c>
      <x:c r="E78" s="26"/>
      <x:c r="F78" s="24"/>
      <x:c r="G78" s="24"/>
      <x:c r="H78" s="24"/>
      <x:c r="I78" s="24"/>
      <x:c r="J78" s="24"/>
      <x:c r="K78" s="24"/>
      <x:c r="L78" s="26"/>
      <x:c r="M78" s="24"/>
      <x:c r="N78" s="57" t="str">
        <x:f>IF(A78="","",IF(J78="","None",IF(M78="Yes","Complete",IF(L78="","Missing",IF(L78&lt;'SETUP'!$D$11,"Overdue",IF(L78&lt;='SETUP'!$D$11+'SETUP'!$D$13,"Due soon","On track"))))))</x:f>
      </x:c>
      <x:c r="O78" s="4"/>
      <x:c r="P78" s="4"/>
      <x:c r="Q78" s="4"/>
      <x:c r="R78" s="4"/>
      <x:c r="S78" s="4"/>
      <x:c r="T78" s="4"/>
      <x:c r="AE78" t="str">
        <x:f>IF(A78="","",IF(COUNTIF($A$11:$A$90,A78)&gt;1,"ERROR","PASS"))</x:f>
      </x:c>
      <x:c r="AF78" t="str">
        <x:f>IF(B78="","",IF(COUNTIF('EMPLOYEES'!$A$11:$A$60,B78)=0,"ERROR","PASS"))</x:f>
      </x:c>
    </x:row>
    <x:row r="79">
      <x:c r="A79" s="24"/>
      <x:c r="B79" s="24"/>
      <x:c r="C79" s="57" t="str">
        <x:f>IF(B79="","",IFERROR(INDEX('EMPLOYEES'!$B$11:$B$60,MATCH(B79,'EMPLOYEES'!$A$11:$A$60,0)),""))</x:f>
      </x:c>
      <x:c r="D79" s="57" t="str">
        <x:f>IF(B79="","",IFERROR(INDEX('EMPLOYEES'!$E$11:$E$60,MATCH(B79,'EMPLOYEES'!$A$11:$A$60,0)),""))</x:f>
      </x:c>
      <x:c r="E79" s="26"/>
      <x:c r="F79" s="24"/>
      <x:c r="G79" s="24"/>
      <x:c r="H79" s="24"/>
      <x:c r="I79" s="24"/>
      <x:c r="J79" s="24"/>
      <x:c r="K79" s="24"/>
      <x:c r="L79" s="26"/>
      <x:c r="M79" s="24"/>
      <x:c r="N79" s="57" t="str">
        <x:f>IF(A79="","",IF(J79="","None",IF(M79="Yes","Complete",IF(L79="","Missing",IF(L79&lt;'SETUP'!$D$11,"Overdue",IF(L79&lt;='SETUP'!$D$11+'SETUP'!$D$13,"Due soon","On track"))))))</x:f>
      </x:c>
      <x:c r="O79" s="4"/>
      <x:c r="P79" s="4"/>
      <x:c r="Q79" s="4"/>
      <x:c r="R79" s="4"/>
      <x:c r="S79" s="4"/>
      <x:c r="T79" s="4"/>
      <x:c r="AE79" t="str">
        <x:f>IF(A79="","",IF(COUNTIF($A$11:$A$90,A79)&gt;1,"ERROR","PASS"))</x:f>
      </x:c>
      <x:c r="AF79" t="str">
        <x:f>IF(B79="","",IF(COUNTIF('EMPLOYEES'!$A$11:$A$60,B79)=0,"ERROR","PASS"))</x:f>
      </x:c>
    </x:row>
    <x:row r="80">
      <x:c r="A80" s="24"/>
      <x:c r="B80" s="24"/>
      <x:c r="C80" s="57" t="str">
        <x:f>IF(B80="","",IFERROR(INDEX('EMPLOYEES'!$B$11:$B$60,MATCH(B80,'EMPLOYEES'!$A$11:$A$60,0)),""))</x:f>
      </x:c>
      <x:c r="D80" s="57" t="str">
        <x:f>IF(B80="","",IFERROR(INDEX('EMPLOYEES'!$E$11:$E$60,MATCH(B80,'EMPLOYEES'!$A$11:$A$60,0)),""))</x:f>
      </x:c>
      <x:c r="E80" s="26"/>
      <x:c r="F80" s="24"/>
      <x:c r="G80" s="24"/>
      <x:c r="H80" s="24"/>
      <x:c r="I80" s="24"/>
      <x:c r="J80" s="24"/>
      <x:c r="K80" s="24"/>
      <x:c r="L80" s="26"/>
      <x:c r="M80" s="24"/>
      <x:c r="N80" s="57" t="str">
        <x:f>IF(A80="","",IF(J80="","None",IF(M80="Yes","Complete",IF(L80="","Missing",IF(L80&lt;'SETUP'!$D$11,"Overdue",IF(L80&lt;='SETUP'!$D$11+'SETUP'!$D$13,"Due soon","On track"))))))</x:f>
      </x:c>
      <x:c r="O80" s="4"/>
      <x:c r="P80" s="4"/>
      <x:c r="Q80" s="4"/>
      <x:c r="R80" s="4"/>
      <x:c r="S80" s="4"/>
      <x:c r="T80" s="4"/>
      <x:c r="AE80" t="str">
        <x:f>IF(A80="","",IF(COUNTIF($A$11:$A$90,A80)&gt;1,"ERROR","PASS"))</x:f>
      </x:c>
      <x:c r="AF80" t="str">
        <x:f>IF(B80="","",IF(COUNTIF('EMPLOYEES'!$A$11:$A$60,B80)=0,"ERROR","PASS"))</x:f>
      </x:c>
    </x:row>
    <x:row r="81">
      <x:c r="A81" s="24"/>
      <x:c r="B81" s="24"/>
      <x:c r="C81" s="57" t="str">
        <x:f>IF(B81="","",IFERROR(INDEX('EMPLOYEES'!$B$11:$B$60,MATCH(B81,'EMPLOYEES'!$A$11:$A$60,0)),""))</x:f>
      </x:c>
      <x:c r="D81" s="57" t="str">
        <x:f>IF(B81="","",IFERROR(INDEX('EMPLOYEES'!$E$11:$E$60,MATCH(B81,'EMPLOYEES'!$A$11:$A$60,0)),""))</x:f>
      </x:c>
      <x:c r="E81" s="26"/>
      <x:c r="F81" s="24"/>
      <x:c r="G81" s="24"/>
      <x:c r="H81" s="24"/>
      <x:c r="I81" s="24"/>
      <x:c r="J81" s="24"/>
      <x:c r="K81" s="24"/>
      <x:c r="L81" s="26"/>
      <x:c r="M81" s="24"/>
      <x:c r="N81" s="57" t="str">
        <x:f>IF(A81="","",IF(J81="","None",IF(M81="Yes","Complete",IF(L81="","Missing",IF(L81&lt;'SETUP'!$D$11,"Overdue",IF(L81&lt;='SETUP'!$D$11+'SETUP'!$D$13,"Due soon","On track"))))))</x:f>
      </x:c>
      <x:c r="O81" s="4"/>
      <x:c r="P81" s="4"/>
      <x:c r="Q81" s="4"/>
      <x:c r="R81" s="4"/>
      <x:c r="S81" s="4"/>
      <x:c r="T81" s="4"/>
      <x:c r="AE81" t="str">
        <x:f>IF(A81="","",IF(COUNTIF($A$11:$A$90,A81)&gt;1,"ERROR","PASS"))</x:f>
      </x:c>
      <x:c r="AF81" t="str">
        <x:f>IF(B81="","",IF(COUNTIF('EMPLOYEES'!$A$11:$A$60,B81)=0,"ERROR","PASS"))</x:f>
      </x:c>
    </x:row>
    <x:row r="82">
      <x:c r="A82" s="24"/>
      <x:c r="B82" s="24"/>
      <x:c r="C82" s="57" t="str">
        <x:f>IF(B82="","",IFERROR(INDEX('EMPLOYEES'!$B$11:$B$60,MATCH(B82,'EMPLOYEES'!$A$11:$A$60,0)),""))</x:f>
      </x:c>
      <x:c r="D82" s="57" t="str">
        <x:f>IF(B82="","",IFERROR(INDEX('EMPLOYEES'!$E$11:$E$60,MATCH(B82,'EMPLOYEES'!$A$11:$A$60,0)),""))</x:f>
      </x:c>
      <x:c r="E82" s="26"/>
      <x:c r="F82" s="24"/>
      <x:c r="G82" s="24"/>
      <x:c r="H82" s="24"/>
      <x:c r="I82" s="24"/>
      <x:c r="J82" s="24"/>
      <x:c r="K82" s="24"/>
      <x:c r="L82" s="26"/>
      <x:c r="M82" s="24"/>
      <x:c r="N82" s="57" t="str">
        <x:f>IF(A82="","",IF(J82="","None",IF(M82="Yes","Complete",IF(L82="","Missing",IF(L82&lt;'SETUP'!$D$11,"Overdue",IF(L82&lt;='SETUP'!$D$11+'SETUP'!$D$13,"Due soon","On track"))))))</x:f>
      </x:c>
      <x:c r="O82" s="4"/>
      <x:c r="P82" s="4"/>
      <x:c r="Q82" s="4"/>
      <x:c r="R82" s="4"/>
      <x:c r="S82" s="4"/>
      <x:c r="T82" s="4"/>
      <x:c r="AE82" t="str">
        <x:f>IF(A82="","",IF(COUNTIF($A$11:$A$90,A82)&gt;1,"ERROR","PASS"))</x:f>
      </x:c>
      <x:c r="AF82" t="str">
        <x:f>IF(B82="","",IF(COUNTIF('EMPLOYEES'!$A$11:$A$60,B82)=0,"ERROR","PASS"))</x:f>
      </x:c>
    </x:row>
    <x:row r="83">
      <x:c r="A83" s="24"/>
      <x:c r="B83" s="24"/>
      <x:c r="C83" s="57" t="str">
        <x:f>IF(B83="","",IFERROR(INDEX('EMPLOYEES'!$B$11:$B$60,MATCH(B83,'EMPLOYEES'!$A$11:$A$60,0)),""))</x:f>
      </x:c>
      <x:c r="D83" s="57" t="str">
        <x:f>IF(B83="","",IFERROR(INDEX('EMPLOYEES'!$E$11:$E$60,MATCH(B83,'EMPLOYEES'!$A$11:$A$60,0)),""))</x:f>
      </x:c>
      <x:c r="E83" s="26"/>
      <x:c r="F83" s="24"/>
      <x:c r="G83" s="24"/>
      <x:c r="H83" s="24"/>
      <x:c r="I83" s="24"/>
      <x:c r="J83" s="24"/>
      <x:c r="K83" s="24"/>
      <x:c r="L83" s="26"/>
      <x:c r="M83" s="24"/>
      <x:c r="N83" s="57" t="str">
        <x:f>IF(A83="","",IF(J83="","None",IF(M83="Yes","Complete",IF(L83="","Missing",IF(L83&lt;'SETUP'!$D$11,"Overdue",IF(L83&lt;='SETUP'!$D$11+'SETUP'!$D$13,"Due soon","On track"))))))</x:f>
      </x:c>
      <x:c r="O83" s="4"/>
      <x:c r="P83" s="4"/>
      <x:c r="Q83" s="4"/>
      <x:c r="R83" s="4"/>
      <x:c r="S83" s="4"/>
      <x:c r="T83" s="4"/>
      <x:c r="AE83" t="str">
        <x:f>IF(A83="","",IF(COUNTIF($A$11:$A$90,A83)&gt;1,"ERROR","PASS"))</x:f>
      </x:c>
      <x:c r="AF83" t="str">
        <x:f>IF(B83="","",IF(COUNTIF('EMPLOYEES'!$A$11:$A$60,B83)=0,"ERROR","PASS"))</x:f>
      </x:c>
    </x:row>
    <x:row r="84">
      <x:c r="A84" s="24"/>
      <x:c r="B84" s="24"/>
      <x:c r="C84" s="57" t="str">
        <x:f>IF(B84="","",IFERROR(INDEX('EMPLOYEES'!$B$11:$B$60,MATCH(B84,'EMPLOYEES'!$A$11:$A$60,0)),""))</x:f>
      </x:c>
      <x:c r="D84" s="57" t="str">
        <x:f>IF(B84="","",IFERROR(INDEX('EMPLOYEES'!$E$11:$E$60,MATCH(B84,'EMPLOYEES'!$A$11:$A$60,0)),""))</x:f>
      </x:c>
      <x:c r="E84" s="26"/>
      <x:c r="F84" s="24"/>
      <x:c r="G84" s="24"/>
      <x:c r="H84" s="24"/>
      <x:c r="I84" s="24"/>
      <x:c r="J84" s="24"/>
      <x:c r="K84" s="24"/>
      <x:c r="L84" s="26"/>
      <x:c r="M84" s="24"/>
      <x:c r="N84" s="57" t="str">
        <x:f>IF(A84="","",IF(J84="","None",IF(M84="Yes","Complete",IF(L84="","Missing",IF(L84&lt;'SETUP'!$D$11,"Overdue",IF(L84&lt;='SETUP'!$D$11+'SETUP'!$D$13,"Due soon","On track"))))))</x:f>
      </x:c>
      <x:c r="O84" s="4"/>
      <x:c r="P84" s="4"/>
      <x:c r="Q84" s="4"/>
      <x:c r="R84" s="4"/>
      <x:c r="S84" s="4"/>
      <x:c r="T84" s="4"/>
      <x:c r="AE84" t="str">
        <x:f>IF(A84="","",IF(COUNTIF($A$11:$A$90,A84)&gt;1,"ERROR","PASS"))</x:f>
      </x:c>
      <x:c r="AF84" t="str">
        <x:f>IF(B84="","",IF(COUNTIF('EMPLOYEES'!$A$11:$A$60,B84)=0,"ERROR","PASS"))</x:f>
      </x:c>
    </x:row>
    <x:row r="85">
      <x:c r="A85" s="24"/>
      <x:c r="B85" s="24"/>
      <x:c r="C85" s="57" t="str">
        <x:f>IF(B85="","",IFERROR(INDEX('EMPLOYEES'!$B$11:$B$60,MATCH(B85,'EMPLOYEES'!$A$11:$A$60,0)),""))</x:f>
      </x:c>
      <x:c r="D85" s="57" t="str">
        <x:f>IF(B85="","",IFERROR(INDEX('EMPLOYEES'!$E$11:$E$60,MATCH(B85,'EMPLOYEES'!$A$11:$A$60,0)),""))</x:f>
      </x:c>
      <x:c r="E85" s="26"/>
      <x:c r="F85" s="24"/>
      <x:c r="G85" s="24"/>
      <x:c r="H85" s="24"/>
      <x:c r="I85" s="24"/>
      <x:c r="J85" s="24"/>
      <x:c r="K85" s="24"/>
      <x:c r="L85" s="26"/>
      <x:c r="M85" s="24"/>
      <x:c r="N85" s="57" t="str">
        <x:f>IF(A85="","",IF(J85="","None",IF(M85="Yes","Complete",IF(L85="","Missing",IF(L85&lt;'SETUP'!$D$11,"Overdue",IF(L85&lt;='SETUP'!$D$11+'SETUP'!$D$13,"Due soon","On track"))))))</x:f>
      </x:c>
      <x:c r="O85" s="4"/>
      <x:c r="P85" s="4"/>
      <x:c r="Q85" s="4"/>
      <x:c r="R85" s="4"/>
      <x:c r="S85" s="4"/>
      <x:c r="T85" s="4"/>
      <x:c r="AE85" t="str">
        <x:f>IF(A85="","",IF(COUNTIF($A$11:$A$90,A85)&gt;1,"ERROR","PASS"))</x:f>
      </x:c>
      <x:c r="AF85" t="str">
        <x:f>IF(B85="","",IF(COUNTIF('EMPLOYEES'!$A$11:$A$60,B85)=0,"ERROR","PASS"))</x:f>
      </x:c>
    </x:row>
    <x:row r="86">
      <x:c r="A86" s="24"/>
      <x:c r="B86" s="24"/>
      <x:c r="C86" s="57" t="str">
        <x:f>IF(B86="","",IFERROR(INDEX('EMPLOYEES'!$B$11:$B$60,MATCH(B86,'EMPLOYEES'!$A$11:$A$60,0)),""))</x:f>
      </x:c>
      <x:c r="D86" s="57" t="str">
        <x:f>IF(B86="","",IFERROR(INDEX('EMPLOYEES'!$E$11:$E$60,MATCH(B86,'EMPLOYEES'!$A$11:$A$60,0)),""))</x:f>
      </x:c>
      <x:c r="E86" s="26"/>
      <x:c r="F86" s="24"/>
      <x:c r="G86" s="24"/>
      <x:c r="H86" s="24"/>
      <x:c r="I86" s="24"/>
      <x:c r="J86" s="24"/>
      <x:c r="K86" s="24"/>
      <x:c r="L86" s="26"/>
      <x:c r="M86" s="24"/>
      <x:c r="N86" s="57" t="str">
        <x:f>IF(A86="","",IF(J86="","None",IF(M86="Yes","Complete",IF(L86="","Missing",IF(L86&lt;'SETUP'!$D$11,"Overdue",IF(L86&lt;='SETUP'!$D$11+'SETUP'!$D$13,"Due soon","On track"))))))</x:f>
      </x:c>
      <x:c r="O86" s="4"/>
      <x:c r="P86" s="4"/>
      <x:c r="Q86" s="4"/>
      <x:c r="R86" s="4"/>
      <x:c r="S86" s="4"/>
      <x:c r="T86" s="4"/>
      <x:c r="AE86" t="str">
        <x:f>IF(A86="","",IF(COUNTIF($A$11:$A$90,A86)&gt;1,"ERROR","PASS"))</x:f>
      </x:c>
      <x:c r="AF86" t="str">
        <x:f>IF(B86="","",IF(COUNTIF('EMPLOYEES'!$A$11:$A$60,B86)=0,"ERROR","PASS"))</x:f>
      </x:c>
    </x:row>
    <x:row r="87">
      <x:c r="A87" s="24"/>
      <x:c r="B87" s="24"/>
      <x:c r="C87" s="57" t="str">
        <x:f>IF(B87="","",IFERROR(INDEX('EMPLOYEES'!$B$11:$B$60,MATCH(B87,'EMPLOYEES'!$A$11:$A$60,0)),""))</x:f>
      </x:c>
      <x:c r="D87" s="57" t="str">
        <x:f>IF(B87="","",IFERROR(INDEX('EMPLOYEES'!$E$11:$E$60,MATCH(B87,'EMPLOYEES'!$A$11:$A$60,0)),""))</x:f>
      </x:c>
      <x:c r="E87" s="26"/>
      <x:c r="F87" s="24"/>
      <x:c r="G87" s="24"/>
      <x:c r="H87" s="24"/>
      <x:c r="I87" s="24"/>
      <x:c r="J87" s="24"/>
      <x:c r="K87" s="24"/>
      <x:c r="L87" s="26"/>
      <x:c r="M87" s="24"/>
      <x:c r="N87" s="57" t="str">
        <x:f>IF(A87="","",IF(J87="","None",IF(M87="Yes","Complete",IF(L87="","Missing",IF(L87&lt;'SETUP'!$D$11,"Overdue",IF(L87&lt;='SETUP'!$D$11+'SETUP'!$D$13,"Due soon","On track"))))))</x:f>
      </x:c>
      <x:c r="O87" s="4"/>
      <x:c r="P87" s="4"/>
      <x:c r="Q87" s="4"/>
      <x:c r="R87" s="4"/>
      <x:c r="S87" s="4"/>
      <x:c r="T87" s="4"/>
      <x:c r="AE87" t="str">
        <x:f>IF(A87="","",IF(COUNTIF($A$11:$A$90,A87)&gt;1,"ERROR","PASS"))</x:f>
      </x:c>
      <x:c r="AF87" t="str">
        <x:f>IF(B87="","",IF(COUNTIF('EMPLOYEES'!$A$11:$A$60,B87)=0,"ERROR","PASS"))</x:f>
      </x:c>
    </x:row>
    <x:row r="88">
      <x:c r="A88" s="24"/>
      <x:c r="B88" s="24"/>
      <x:c r="C88" s="57" t="str">
        <x:f>IF(B88="","",IFERROR(INDEX('EMPLOYEES'!$B$11:$B$60,MATCH(B88,'EMPLOYEES'!$A$11:$A$60,0)),""))</x:f>
      </x:c>
      <x:c r="D88" s="57" t="str">
        <x:f>IF(B88="","",IFERROR(INDEX('EMPLOYEES'!$E$11:$E$60,MATCH(B88,'EMPLOYEES'!$A$11:$A$60,0)),""))</x:f>
      </x:c>
      <x:c r="E88" s="26"/>
      <x:c r="F88" s="24"/>
      <x:c r="G88" s="24"/>
      <x:c r="H88" s="24"/>
      <x:c r="I88" s="24"/>
      <x:c r="J88" s="24"/>
      <x:c r="K88" s="24"/>
      <x:c r="L88" s="26"/>
      <x:c r="M88" s="24"/>
      <x:c r="N88" s="57" t="str">
        <x:f>IF(A88="","",IF(J88="","None",IF(M88="Yes","Complete",IF(L88="","Missing",IF(L88&lt;'SETUP'!$D$11,"Overdue",IF(L88&lt;='SETUP'!$D$11+'SETUP'!$D$13,"Due soon","On track"))))))</x:f>
      </x:c>
      <x:c r="O88" s="4"/>
      <x:c r="P88" s="4"/>
      <x:c r="Q88" s="4"/>
      <x:c r="R88" s="4"/>
      <x:c r="S88" s="4"/>
      <x:c r="T88" s="4"/>
      <x:c r="AE88" t="str">
        <x:f>IF(A88="","",IF(COUNTIF($A$11:$A$90,A88)&gt;1,"ERROR","PASS"))</x:f>
      </x:c>
      <x:c r="AF88" t="str">
        <x:f>IF(B88="","",IF(COUNTIF('EMPLOYEES'!$A$11:$A$60,B88)=0,"ERROR","PASS"))</x:f>
      </x:c>
    </x:row>
    <x:row r="89">
      <x:c r="A89" s="24"/>
      <x:c r="B89" s="24"/>
      <x:c r="C89" s="57" t="str">
        <x:f>IF(B89="","",IFERROR(INDEX('EMPLOYEES'!$B$11:$B$60,MATCH(B89,'EMPLOYEES'!$A$11:$A$60,0)),""))</x:f>
      </x:c>
      <x:c r="D89" s="57" t="str">
        <x:f>IF(B89="","",IFERROR(INDEX('EMPLOYEES'!$E$11:$E$60,MATCH(B89,'EMPLOYEES'!$A$11:$A$60,0)),""))</x:f>
      </x:c>
      <x:c r="E89" s="26"/>
      <x:c r="F89" s="24"/>
      <x:c r="G89" s="24"/>
      <x:c r="H89" s="24"/>
      <x:c r="I89" s="24"/>
      <x:c r="J89" s="24"/>
      <x:c r="K89" s="24"/>
      <x:c r="L89" s="26"/>
      <x:c r="M89" s="24"/>
      <x:c r="N89" s="57" t="str">
        <x:f>IF(A89="","",IF(J89="","None",IF(M89="Yes","Complete",IF(L89="","Missing",IF(L89&lt;'SETUP'!$D$11,"Overdue",IF(L89&lt;='SETUP'!$D$11+'SETUP'!$D$13,"Due soon","On track"))))))</x:f>
      </x:c>
      <x:c r="O89" s="4"/>
      <x:c r="P89" s="4"/>
      <x:c r="Q89" s="4"/>
      <x:c r="R89" s="4"/>
      <x:c r="S89" s="4"/>
      <x:c r="T89" s="4"/>
      <x:c r="AE89" t="str">
        <x:f>IF(A89="","",IF(COUNTIF($A$11:$A$90,A89)&gt;1,"ERROR","PASS"))</x:f>
      </x:c>
      <x:c r="AF89" t="str">
        <x:f>IF(B89="","",IF(COUNTIF('EMPLOYEES'!$A$11:$A$60,B89)=0,"ERROR","PASS"))</x:f>
      </x:c>
    </x:row>
    <x:row r="90">
      <x:c r="A90" s="25"/>
      <x:c r="B90" s="25"/>
      <x:c r="C90" s="58" t="str">
        <x:f>IF(B90="","",IFERROR(INDEX('EMPLOYEES'!$B$11:$B$60,MATCH(B90,'EMPLOYEES'!$A$11:$A$60,0)),""))</x:f>
      </x:c>
      <x:c r="D90" s="58" t="str">
        <x:f>IF(B90="","",IFERROR(INDEX('EMPLOYEES'!$E$11:$E$60,MATCH(B90,'EMPLOYEES'!$A$11:$A$60,0)),""))</x:f>
      </x:c>
      <x:c r="E90" s="60"/>
      <x:c r="F90" s="25"/>
      <x:c r="G90" s="25"/>
      <x:c r="H90" s="25"/>
      <x:c r="I90" s="25"/>
      <x:c r="J90" s="25"/>
      <x:c r="K90" s="25"/>
      <x:c r="L90" s="60"/>
      <x:c r="M90" s="25"/>
      <x:c r="N90" s="58" t="str">
        <x:f>IF(A90="","",IF(J90="","None",IF(M90="Yes","Complete",IF(L90="","Missing",IF(L90&lt;'SETUP'!$D$11,"Overdue",IF(L90&lt;='SETUP'!$D$11+'SETUP'!$D$13,"Due soon","On track"))))))</x:f>
      </x:c>
      <x:c r="O90" s="4"/>
      <x:c r="P90" s="4"/>
      <x:c r="Q90" s="4"/>
      <x:c r="R90" s="4"/>
      <x:c r="S90" s="4"/>
      <x:c r="T90" s="4"/>
      <x:c r="AE90" t="str">
        <x:f>IF(A90="","",IF(COUNTIF($A$11:$A$90,A90)&gt;1,"ERROR","PASS"))</x:f>
      </x:c>
      <x:c r="AF90" t="str">
        <x:f>IF(B90="","",IF(COUNTIF('EMPLOYEES'!$A$11:$A$60,B90)=0,"ERROR","PASS"))</x:f>
      </x:c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N11:N90">
    <x:cfRule type="containsText" dxfId="3" priority="1" operator="containsText" text="Overdue"/>
    <x:cfRule type="containsText" dxfId="4" priority="2" operator="containsText" text="Due soon"/>
  </x:conditionalFormatting>
  <x:dataValidations count="4">
    <x:dataValidation type="whole" operator="between" sqref="G11:G90">
      <x:formula1>1</x:formula1>
      <x:formula2>5</x:formula2>
    </x:dataValidation>
    <x:dataValidation type="list" sqref="B11:B90">
      <x:formula1>$AA$1:$AA$60</x:formula1>
    </x:dataValidation>
    <x:dataValidation type="list" sqref="F11:F90">
      <x:formula1>$AB$1:$AB$5</x:formula1>
    </x:dataValidation>
    <x:dataValidation type="list" sqref="M11:M90">
      <x:formula1>$AC$1:$AC$2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41164c4e4104d5d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19" hidden="0" customWidth="1"/>
    <x:col min="5" max="5" width="42" hidden="0" customWidth="1"/>
    <x:col min="6" max="6" width="11" hidden="0" customWidth="1"/>
    <x:col min="7" max="7" width="14" hidden="0" customWidth="1"/>
    <x:col min="8" max="8" width="14" hidden="0" customWidth="1"/>
    <x:col min="9" max="9" width="12" hidden="0" customWidth="1"/>
    <x:col min="10" max="10" width="16" hidden="0" customWidth="1"/>
    <x:col min="11" max="11" width="19" hidden="0" customWidth="1"/>
    <x:col min="12" max="12" width="17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'EMPLOYEES'!$A$11</x:f>
        <x:v>E-001</x:v>
      </x:c>
      <x:c r="AB1" t="str">
        <x:v>Not started</x:v>
      </x:c>
      <x:c r="AC1" t="str">
        <x:v>Aisha Khan</x:v>
      </x:c>
    </x:row>
    <x:row r="2" ht="24" customHeight="1">
      <x:c r="A2" s="7" t="str">
        <x:v>Home</x:v>
      </x:c>
      <x:c r="B2" s="7" t="str">
        <x:v>Home</x:v>
      </x:c>
      <x:c r="C2" s="7" t="str">
        <x:v>Dashboard</x:v>
      </x:c>
      <x:c r="D2" s="7" t="str">
        <x:v>Dashboard</x:v>
      </x:c>
      <x:c r="E2" s="7" t="str">
        <x:v>Employees</x:v>
      </x:c>
      <x:c r="F2" s="7" t="str">
        <x:v>Employees</x:v>
      </x:c>
      <x:c r="G2" s="7" t="str">
        <x:v>Check-ins</x:v>
      </x:c>
      <x:c r="H2" s="7" t="str">
        <x:v>Check-ins</x:v>
      </x:c>
      <x:c r="I2" s="8" t="str">
        <x:v>Goals</x:v>
      </x:c>
      <x:c r="J2" s="8" t="str">
        <x:v>Goals</x:v>
      </x:c>
      <x:c r="K2" s="7" t="str">
        <x:v>Development</x:v>
      </x:c>
      <x:c r="L2" s="7" t="str">
        <x:v>Development</x:v>
      </x:c>
      <x:c r="M2" s="7" t="str">
        <x:v>Documents</x:v>
      </x:c>
      <x:c r="N2" s="7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7" t="str">
        <x:v>Audit</x:v>
      </x:c>
      <x:c r="S2" s="7" t="str">
        <x:v>Audit</x:v>
      </x:c>
      <x:c r="T2" s="7" t="str">
        <x:v>Audit</x:v>
      </x:c>
      <x:c r="AA2" t="str">
        <x:f>'EMPLOYEES'!$A$12</x:f>
        <x:v>E-002</x:v>
      </x:c>
      <x:c r="AB2" t="str">
        <x:v>In progress</x:v>
      </x:c>
      <x:c r="AC2" t="str">
        <x:v>Omar Saleh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'EMPLOYEES'!$A$13</x:f>
        <x:v>E-003</x:v>
      </x:c>
      <x:c r="AB3" t="str">
        <x:v>Blocked</x:v>
      </x:c>
      <x:c r="AC3" t="str">
        <x:v>Leila Morgan</x:v>
      </x:c>
    </x:row>
    <x:row r="4" ht="20" customHeight="1">
      <x:c r="A4" s="10" t="str">
        <x:v>PERFORMANCE GOALS</x:v>
      </x:c>
      <x:c r="B4" s="10" t="str">
        <x:v>PERFORMANCE GOALS</x:v>
      </x:c>
      <x:c r="C4" s="10" t="str">
        <x:v>PERFORMANCE GOALS</x:v>
      </x:c>
      <x:c r="D4" s="10" t="str">
        <x:v>PERFORMANCE GOALS</x:v>
      </x:c>
      <x:c r="E4" s="10" t="str">
        <x:v>PERFORMANCE GOALS</x:v>
      </x:c>
      <x:c r="F4" s="10" t="str">
        <x:v>PERFORMANCE GOALS</x:v>
      </x:c>
      <x:c r="G4" s="10" t="str">
        <x:v>PERFORMANCE GOALS</x:v>
      </x:c>
      <x:c r="H4" s="10" t="str">
        <x:v>PERFORMANCE GOALS</x:v>
      </x:c>
      <x:c r="I4" s="10" t="str">
        <x:v>PERFORMANCE GOALS</x:v>
      </x:c>
      <x:c r="J4" s="10" t="str">
        <x:v>PERFORMANCE GOALS</x:v>
      </x:c>
      <x:c r="K4" s="10" t="str">
        <x:v>PERFORMANCE GOALS</x:v>
      </x:c>
      <x:c r="L4" s="10" t="str">
        <x:v>PERFORMANCE GOALS</x:v>
      </x:c>
      <x:c r="M4" s="10" t="str">
        <x:v>PERFORMANCE GOALS</x:v>
      </x:c>
      <x:c r="N4" s="10" t="str">
        <x:v>PERFORMANCE GOALS</x:v>
      </x:c>
      <x:c r="O4" s="10" t="str">
        <x:v>PERFORMANCE GOALS</x:v>
      </x:c>
      <x:c r="P4" s="10" t="str">
        <x:v>PERFORMANCE GOALS</x:v>
      </x:c>
      <x:c r="Q4" s="10" t="str">
        <x:v>PERFORMANCE GOALS</x:v>
      </x:c>
      <x:c r="R4" s="10" t="str">
        <x:v>PERFORMANCE GOALS</x:v>
      </x:c>
      <x:c r="S4" s="10" t="str">
        <x:v>PERFORMANCE GOALS</x:v>
      </x:c>
      <x:c r="T4" s="10" t="str">
        <x:v>PERFORMANCE GOALS</x:v>
      </x:c>
      <x:c r="AA4" t="str">
        <x:f>'EMPLOYEES'!$A$14</x:f>
        <x:v>E-004</x:v>
      </x:c>
      <x:c r="AB4" t="str">
        <x:v>Complete</x:v>
      </x:c>
      <x:c r="AC4" t="str">
        <x:v>Nora Silva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'EMPLOYEES'!$A$15</x:f>
        <x:v>E-005</x:v>
      </x:c>
      <x:c r="AB5" t="str">
        <x:v>Cancelled</x:v>
      </x:c>
    </x:row>
    <x:row r="6" ht="22" customHeight="1">
      <x:c r="A6" s="12" t="str">
        <x:v>Employee Goals &amp; Progress</x:v>
      </x:c>
      <x:c r="B6" s="12" t="str">
        <x:v>Employee Goals &amp; Progress</x:v>
      </x:c>
      <x:c r="C6" s="12" t="str">
        <x:v>Employee Goals &amp; Progress</x:v>
      </x:c>
      <x:c r="D6" s="12" t="str">
        <x:v>Employee Goals &amp; Progress</x:v>
      </x:c>
      <x:c r="E6" s="12" t="str">
        <x:v>Employee Goals &amp; Progress</x:v>
      </x:c>
      <x:c r="F6" s="12" t="str">
        <x:v>Employee Goals &amp; Progress</x:v>
      </x:c>
      <x:c r="G6" s="12" t="str">
        <x:v>Employee Goals &amp; Progress</x:v>
      </x:c>
      <x:c r="H6" s="12" t="str">
        <x:v>Employee Goals &amp; Progress</x:v>
      </x:c>
      <x:c r="I6" s="12" t="str">
        <x:v>Employee Goals &amp; Progress</x:v>
      </x:c>
      <x:c r="J6" s="12" t="str">
        <x:v>Employee Goals &amp; Progress</x:v>
      </x:c>
      <x:c r="K6" s="12" t="str">
        <x:v>Employee Goals &amp; Progress</x:v>
      </x:c>
      <x:c r="L6" s="12" t="str">
        <x:v>Employee Goals &amp; Progress</x:v>
      </x:c>
      <x:c r="M6" s="12" t="str">
        <x:v>Employee Goals &amp; Progress</x:v>
      </x:c>
      <x:c r="N6" s="12" t="str">
        <x:v>Employee Goals &amp; Progress</x:v>
      </x:c>
      <x:c r="O6" s="12" t="str">
        <x:v>Employee Goals &amp; Progress</x:v>
      </x:c>
      <x:c r="P6" s="12" t="str">
        <x:v>Employee Goals &amp; Progress</x:v>
      </x:c>
      <x:c r="Q6" s="12" t="str">
        <x:v>Employee Goals &amp; Progress</x:v>
      </x:c>
      <x:c r="R6" s="12" t="str">
        <x:v>Employee Goals &amp; Progress</x:v>
      </x:c>
      <x:c r="S6" s="12" t="str">
        <x:v>Employee Goals &amp; Progress</x:v>
      </x:c>
      <x:c r="T6" s="12" t="str">
        <x:v>Employee Goals &amp; Progress</x:v>
      </x:c>
      <x:c r="AA6" t="str">
        <x:f>'EMPLOYEES'!$A$16</x:f>
        <x:v>E-006</x:v>
      </x:c>
    </x:row>
    <x:row r="7" ht="22" customHeight="1">
      <x:c r="A7" s="13" t="str">
        <x:v>Set measurable goals, owners, dates, weights, and progress in one place.</x:v>
      </x:c>
      <x:c r="B7" s="13" t="str">
        <x:v>Set measurable goals, owners, dates, weights, and progress in one place.</x:v>
      </x:c>
      <x:c r="C7" s="13" t="str">
        <x:v>Set measurable goals, owners, dates, weights, and progress in one place.</x:v>
      </x:c>
      <x:c r="D7" s="13" t="str">
        <x:v>Set measurable goals, owners, dates, weights, and progress in one place.</x:v>
      </x:c>
      <x:c r="E7" s="13" t="str">
        <x:v>Set measurable goals, owners, dates, weights, and progress in one place.</x:v>
      </x:c>
      <x:c r="F7" s="13" t="str">
        <x:v>Set measurable goals, owners, dates, weights, and progress in one place.</x:v>
      </x:c>
      <x:c r="G7" s="13" t="str">
        <x:v>Set measurable goals, owners, dates, weights, and progress in one place.</x:v>
      </x:c>
      <x:c r="H7" s="13" t="str">
        <x:v>Set measurable goals, owners, dates, weights, and progress in one place.</x:v>
      </x:c>
      <x:c r="I7" s="13" t="str">
        <x:v>Set measurable goals, owners, dates, weights, and progress in one place.</x:v>
      </x:c>
      <x:c r="J7" s="13" t="str">
        <x:v>Set measurable goals, owners, dates, weights, and progress in one place.</x:v>
      </x:c>
      <x:c r="K7" s="13" t="str">
        <x:v>Set measurable goals, owners, dates, weights, and progress in one place.</x:v>
      </x:c>
      <x:c r="L7" s="13" t="str">
        <x:v>Set measurable goals, owners, dates, weights, and progress in one place.</x:v>
      </x:c>
      <x:c r="M7" s="13" t="str">
        <x:v>Set measurable goals, owners, dates, weights, and progress in one place.</x:v>
      </x:c>
      <x:c r="N7" s="13" t="str">
        <x:v>Set measurable goals, owners, dates, weights, and progress in one place.</x:v>
      </x:c>
      <x:c r="O7" s="13" t="str">
        <x:v>Set measurable goals, owners, dates, weights, and progress in one place.</x:v>
      </x:c>
      <x:c r="P7" s="13" t="str">
        <x:v>Set measurable goals, owners, dates, weights, and progress in one place.</x:v>
      </x:c>
      <x:c r="Q7" s="13" t="str">
        <x:v>Set measurable goals, owners, dates, weights, and progress in one place.</x:v>
      </x:c>
      <x:c r="R7" s="13" t="str">
        <x:v>Set measurable goals, owners, dates, weights, and progress in one place.</x:v>
      </x:c>
      <x:c r="S7" s="13" t="str">
        <x:v>Set measurable goals, owners, dates, weights, and progress in one place.</x:v>
      </x:c>
      <x:c r="T7" s="13" t="str">
        <x:v>Set measurable goals, owners, dates, weights, and progress in one place.</x:v>
      </x:c>
      <x:c r="AA7" t="str">
        <x:f>'EMPLOYEES'!$A$17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'EMPLOYEES'!$A$18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'EMPLOYEES'!$A$19</x:f>
        <x:v>E-009</x:v>
      </x:c>
    </x:row>
    <x:row r="10">
      <x:c r="A10" s="33" t="str">
        <x:v>Goal ID</x:v>
      </x:c>
      <x:c r="B10" s="34" t="str">
        <x:v>Employee ID</x:v>
      </x:c>
      <x:c r="C10" s="34" t="str">
        <x:v>Employee</x:v>
      </x:c>
      <x:c r="D10" s="34" t="str">
        <x:v>Department</x:v>
      </x:c>
      <x:c r="E10" s="34" t="str">
        <x:v>Goal</x:v>
      </x:c>
      <x:c r="F10" s="34" t="str">
        <x:v>Weight</x:v>
      </x:c>
      <x:c r="G10" s="34" t="str">
        <x:v>Start date</x:v>
      </x:c>
      <x:c r="H10" s="34" t="str">
        <x:v>Due date</x:v>
      </x:c>
      <x:c r="I10" s="34" t="str">
        <x:v>Progress</x:v>
      </x:c>
      <x:c r="J10" s="34" t="str">
        <x:v>Status</x:v>
      </x:c>
      <x:c r="K10" s="34" t="str">
        <x:v>Owner</x:v>
      </x:c>
      <x:c r="L10" s="35" t="str">
        <x:v>Goal health</x:v>
      </x:c>
      <x:c r="M10" s="4"/>
      <x:c r="N10" s="4"/>
      <x:c r="O10" s="4"/>
      <x:c r="P10" s="4"/>
      <x:c r="Q10" s="4"/>
      <x:c r="R10" s="4"/>
      <x:c r="S10" s="4"/>
      <x:c r="T10" s="4"/>
      <x:c r="AA10" t="str">
        <x:f>'EMPLOYEES'!$A$20</x:f>
        <x:v>E-010</x:v>
      </x:c>
    </x:row>
    <x:row r="11">
      <x:c r="A11" s="23" t="str">
        <x:v>G-001</x:v>
      </x:c>
      <x:c r="B11" s="23" t="str">
        <x:v>E-001</x:v>
      </x:c>
      <x:c r="C11" s="56" t="str">
        <x:f>IF(B11="","",IFERROR(INDEX('EMPLOYEES'!$B$11:$B$60,MATCH(B11,'EMPLOYEES'!$A$11:$A$60,0)),""))</x:f>
        <x:v>Maya Hassan</x:v>
      </x:c>
      <x:c r="D11" s="56" t="str">
        <x:f>IF(B11="","",IFERROR(INDEX('EMPLOYEES'!$C$11:$C$60,MATCH(B11,'EMPLOYEES'!$A$11:$A$60,0)),""))</x:f>
        <x:v>Operations</x:v>
      </x:c>
      <x:c r="E11" s="23" t="str">
        <x:v>Reduce weekly order errors below 2%</x:v>
      </x:c>
      <x:c r="F11" s="67" t="n">
        <x:v>0.5</x:v>
      </x:c>
      <x:c r="G11" s="59" t="d">
        <x:v>2026-07-01T00:00:00.000Z</x:v>
      </x:c>
      <x:c r="H11" s="59" t="d">
        <x:v>2026-12-15T00:00:00.000Z</x:v>
      </x:c>
      <x:c r="I11" s="67" t="n">
        <x:v>0.68</x:v>
      </x:c>
      <x:c r="J11" s="23" t="str">
        <x:v>In progress</x:v>
      </x:c>
      <x:c r="K11" s="23" t="str">
        <x:v>Aisha Khan</x:v>
      </x:c>
      <x:c r="L11" s="56" t="str">
        <x:f>IF(A11="","",IF(J11="Complete","Complete",IF(OR(B11="",E11="",F11="",H11="",I11="",J11="",K11=""),"Missing",IF(AND(H11&lt;'SETUP'!$D$11,I11&lt;1),"Overdue",IF(OR(J11="Blocked",AND(H11&lt;='SETUP'!$D$11+14,I11&lt;0.5)),"At risk","On track")))))</x:f>
        <x:v>On track</x:v>
      </x:c>
      <x:c r="M11" s="4"/>
      <x:c r="N11" s="4"/>
      <x:c r="O11" s="4"/>
      <x:c r="P11" s="4"/>
      <x:c r="Q11" s="4"/>
      <x:c r="R11" s="4"/>
      <x:c r="S11" s="4"/>
      <x:c r="T11" s="4"/>
      <x:c r="AA11" t="n">
        <x:f>'EMPLOYEES'!$A$21</x:f>
        <x:v>0</x:v>
      </x:c>
      <x:c r="AE11" t="str">
        <x:f>IF(A11="","",IF(COUNTIF($A$11:$A$80,A11)&gt;1,"ERROR","PASS"))</x:f>
        <x:v>PASS</x:v>
      </x:c>
      <x:c r="AF11" t="str">
        <x:f>IF(B11="","",IF(COUNTIF('EMPLOYEES'!$A$11:$A$60,B11)=0,"ERROR","PASS"))</x:f>
        <x:v>PASS</x:v>
      </x:c>
    </x:row>
    <x:row r="12">
      <x:c r="A12" s="24" t="str">
        <x:v>G-002</x:v>
      </x:c>
      <x:c r="B12" s="24" t="str">
        <x:v>E-001</x:v>
      </x:c>
      <x:c r="C12" s="57" t="str">
        <x:f>IF(B12="","",IFERROR(INDEX('EMPLOYEES'!$B$11:$B$60,MATCH(B12,'EMPLOYEES'!$A$11:$A$60,0)),""))</x:f>
        <x:v>Maya Hassan</x:v>
      </x:c>
      <x:c r="D12" s="57" t="str">
        <x:f>IF(B12="","",IFERROR(INDEX('EMPLOYEES'!$C$11:$C$60,MATCH(B12,'EMPLOYEES'!$A$11:$A$60,0)),""))</x:f>
        <x:v>Operations</x:v>
      </x:c>
      <x:c r="E12" s="24" t="str">
        <x:v>Document three core operating procedures</x:v>
      </x:c>
      <x:c r="F12" s="68" t="n">
        <x:v>0.5</x:v>
      </x:c>
      <x:c r="G12" s="26" t="d">
        <x:v>2026-07-01T00:00:00.000Z</x:v>
      </x:c>
      <x:c r="H12" s="26" t="d">
        <x:v>2026-11-30T00:00:00.000Z</x:v>
      </x:c>
      <x:c r="I12" s="68" t="n">
        <x:v>0.8</x:v>
      </x:c>
      <x:c r="J12" s="24" t="str">
        <x:v>In progress</x:v>
      </x:c>
      <x:c r="K12" s="24" t="str">
        <x:v>Aisha Khan</x:v>
      </x:c>
      <x:c r="L12" s="57" t="str">
        <x:f>IF(A12="","",IF(J12="Complete","Complete",IF(OR(B12="",E12="",F12="",H12="",I12="",J12="",K12=""),"Missing",IF(AND(H12&lt;'SETUP'!$D$11,I12&lt;1),"Overdue",IF(OR(J12="Blocked",AND(H12&lt;='SETUP'!$D$11+14,I12&lt;0.5)),"At risk","On track")))))</x:f>
        <x:v>On track</x:v>
      </x:c>
      <x:c r="M12" s="4"/>
      <x:c r="N12" s="4"/>
      <x:c r="O12" s="4"/>
      <x:c r="P12" s="4"/>
      <x:c r="Q12" s="4"/>
      <x:c r="R12" s="4"/>
      <x:c r="S12" s="4"/>
      <x:c r="T12" s="4"/>
      <x:c r="AA12" t="n">
        <x:f>'EMPLOYEES'!$A$22</x:f>
        <x:v>0</x:v>
      </x:c>
      <x:c r="AE12" t="str">
        <x:f>IF(A12="","",IF(COUNTIF($A$11:$A$80,A12)&gt;1,"ERROR","PASS"))</x:f>
        <x:v>PASS</x:v>
      </x:c>
      <x:c r="AF12" t="str">
        <x:f>IF(B12="","",IF(COUNTIF('EMPLOYEES'!$A$11:$A$60,B12)=0,"ERROR","PASS"))</x:f>
        <x:v>PASS</x:v>
      </x:c>
    </x:row>
    <x:row r="13">
      <x:c r="A13" s="24" t="str">
        <x:v>G-003</x:v>
      </x:c>
      <x:c r="B13" s="24" t="str">
        <x:v>E-002</x:v>
      </x:c>
      <x:c r="C13" s="57" t="str">
        <x:f>IF(B13="","",IFERROR(INDEX('EMPLOYEES'!$B$11:$B$60,MATCH(B13,'EMPLOYEES'!$A$11:$A$60,0)),""))</x:f>
        <x:v>Daniel Ruiz</x:v>
      </x:c>
      <x:c r="D13" s="57" t="str">
        <x:f>IF(B13="","",IFERROR(INDEX('EMPLOYEES'!$C$11:$C$60,MATCH(B13,'EMPLOYEES'!$A$11:$A$60,0)),""))</x:f>
        <x:v>Sales</x:v>
      </x:c>
      <x:c r="E13" s="24" t="str">
        <x:v>Reach 95% monthly CRM follow-up</x:v>
      </x:c>
      <x:c r="F13" s="68" t="n">
        <x:v>0.6</x:v>
      </x:c>
      <x:c r="G13" s="26" t="d">
        <x:v>2026-08-01T00:00:00.000Z</x:v>
      </x:c>
      <x:c r="H13" s="26" t="d">
        <x:v>2026-11-30T00:00:00.000Z</x:v>
      </x:c>
      <x:c r="I13" s="68" t="n">
        <x:v>0.72</x:v>
      </x:c>
      <x:c r="J13" s="24" t="str">
        <x:v>In progress</x:v>
      </x:c>
      <x:c r="K13" s="24" t="str">
        <x:v>Omar Saleh</x:v>
      </x:c>
      <x:c r="L13" s="57" t="str">
        <x:f>IF(A13="","",IF(J13="Complete","Complete",IF(OR(B13="",E13="",F13="",H13="",I13="",J13="",K13=""),"Missing",IF(AND(H13&lt;'SETUP'!$D$11,I13&lt;1),"Overdue",IF(OR(J13="Blocked",AND(H13&lt;='SETUP'!$D$11+14,I13&lt;0.5)),"At risk","On track")))))</x:f>
        <x:v>On track</x:v>
      </x:c>
      <x:c r="M13" s="4"/>
      <x:c r="N13" s="4"/>
      <x:c r="O13" s="4"/>
      <x:c r="P13" s="4"/>
      <x:c r="Q13" s="4"/>
      <x:c r="R13" s="4"/>
      <x:c r="S13" s="4"/>
      <x:c r="T13" s="4"/>
      <x:c r="AA13" t="n">
        <x:f>'EMPLOYEES'!$A$23</x:f>
        <x:v>0</x:v>
      </x:c>
      <x:c r="AE13" t="str">
        <x:f>IF(A13="","",IF(COUNTIF($A$11:$A$80,A13)&gt;1,"ERROR","PASS"))</x:f>
        <x:v>PASS</x:v>
      </x:c>
      <x:c r="AF13" t="str">
        <x:f>IF(B13="","",IF(COUNTIF('EMPLOYEES'!$A$11:$A$60,B13)=0,"ERROR","PASS"))</x:f>
        <x:v>PASS</x:v>
      </x:c>
    </x:row>
    <x:row r="14">
      <x:c r="A14" s="24" t="str">
        <x:v>G-004</x:v>
      </x:c>
      <x:c r="B14" s="24" t="str">
        <x:v>E-002</x:v>
      </x:c>
      <x:c r="C14" s="57" t="str">
        <x:f>IF(B14="","",IFERROR(INDEX('EMPLOYEES'!$B$11:$B$60,MATCH(B14,'EMPLOYEES'!$A$11:$A$60,0)),""))</x:f>
        <x:v>Daniel Ruiz</x:v>
      </x:c>
      <x:c r="D14" s="57" t="str">
        <x:f>IF(B14="","",IFERROR(INDEX('EMPLOYEES'!$C$11:$C$60,MATCH(B14,'EMPLOYEES'!$A$11:$A$60,0)),""))</x:f>
        <x:v>Sales</x:v>
      </x:c>
      <x:c r="E14" s="24" t="str">
        <x:v>Close two priority accounts</x:v>
      </x:c>
      <x:c r="F14" s="68" t="n">
        <x:v>0.4</x:v>
      </x:c>
      <x:c r="G14" s="26" t="d">
        <x:v>2026-08-01T00:00:00.000Z</x:v>
      </x:c>
      <x:c r="H14" s="26" t="d">
        <x:v>2026-10-25T00:00:00.000Z</x:v>
      </x:c>
      <x:c r="I14" s="68" t="n">
        <x:v>0.5</x:v>
      </x:c>
      <x:c r="J14" s="24" t="str">
        <x:v>Blocked</x:v>
      </x:c>
      <x:c r="K14" s="24" t="str">
        <x:v>Omar Saleh</x:v>
      </x:c>
      <x:c r="L14" s="57" t="str">
        <x:f>IF(A14="","",IF(J14="Complete","Complete",IF(OR(B14="",E14="",F14="",H14="",I14="",J14="",K14=""),"Missing",IF(AND(H14&lt;'SETUP'!$D$11,I14&lt;1),"Overdue",IF(OR(J14="Blocked",AND(H14&lt;='SETUP'!$D$11+14,I14&lt;0.5)),"At risk","On track")))))</x:f>
        <x:v>Overdue</x:v>
      </x:c>
      <x:c r="M14" s="4"/>
      <x:c r="N14" s="4"/>
      <x:c r="O14" s="4"/>
      <x:c r="P14" s="4"/>
      <x:c r="Q14" s="4"/>
      <x:c r="R14" s="4"/>
      <x:c r="S14" s="4"/>
      <x:c r="T14" s="4"/>
      <x:c r="AA14" t="n">
        <x:f>'EMPLOYEES'!$A$24</x:f>
        <x:v>0</x:v>
      </x:c>
      <x:c r="AE14" t="str">
        <x:f>IF(A14="","",IF(COUNTIF($A$11:$A$80,A14)&gt;1,"ERROR","PASS"))</x:f>
        <x:v>PASS</x:v>
      </x:c>
      <x:c r="AF14" t="str">
        <x:f>IF(B14="","",IF(COUNTIF('EMPLOYEES'!$A$11:$A$60,B14)=0,"ERROR","PASS"))</x:f>
        <x:v>PASS</x:v>
      </x:c>
    </x:row>
    <x:row r="15">
      <x:c r="A15" s="24" t="str">
        <x:v>G-005</x:v>
      </x:c>
      <x:c r="B15" s="24" t="str">
        <x:v>E-003</x:v>
      </x:c>
      <x:c r="C15" s="57" t="str">
        <x:f>IF(B15="","",IFERROR(INDEX('EMPLOYEES'!$B$11:$B$60,MATCH(B15,'EMPLOYEES'!$A$11:$A$60,0)),""))</x:f>
        <x:v>Sofia Kim</x:v>
      </x:c>
      <x:c r="D15" s="57" t="str">
        <x:f>IF(B15="","",IFERROR(INDEX('EMPLOYEES'!$C$11:$C$60,MATCH(B15,'EMPLOYEES'!$A$11:$A$60,0)),""))</x:f>
        <x:v>Finance</x:v>
      </x:c>
      <x:c r="E15" s="24" t="str">
        <x:v>Shorten month-end close by one day</x:v>
      </x:c>
      <x:c r="F15" s="68" t="n">
        <x:v>1</x:v>
      </x:c>
      <x:c r="G15" s="26" t="d">
        <x:v>2026-07-01T00:00:00.000Z</x:v>
      </x:c>
      <x:c r="H15" s="26" t="d">
        <x:v>2026-12-20T00:00:00.000Z</x:v>
      </x:c>
      <x:c r="I15" s="68" t="n">
        <x:v>0.76</x:v>
      </x:c>
      <x:c r="J15" s="24" t="str">
        <x:v>In progress</x:v>
      </x:c>
      <x:c r="K15" s="24" t="str">
        <x:v>Leila Morgan</x:v>
      </x:c>
      <x:c r="L15" s="57" t="str">
        <x:f>IF(A15="","",IF(J15="Complete","Complete",IF(OR(B15="",E15="",F15="",H15="",I15="",J15="",K15=""),"Missing",IF(AND(H15&lt;'SETUP'!$D$11,I15&lt;1),"Overdue",IF(OR(J15="Blocked",AND(H15&lt;='SETUP'!$D$11+14,I15&lt;0.5)),"At risk","On track")))))</x:f>
        <x:v>On track</x:v>
      </x:c>
      <x:c r="M15" s="4"/>
      <x:c r="N15" s="4"/>
      <x:c r="O15" s="4"/>
      <x:c r="P15" s="4"/>
      <x:c r="Q15" s="4"/>
      <x:c r="R15" s="4"/>
      <x:c r="S15" s="4"/>
      <x:c r="T15" s="4"/>
      <x:c r="AA15" t="n">
        <x:f>'EMPLOYEES'!$A$25</x:f>
        <x:v>0</x:v>
      </x:c>
      <x:c r="AE15" t="str">
        <x:f>IF(A15="","",IF(COUNTIF($A$11:$A$80,A15)&gt;1,"ERROR","PASS"))</x:f>
        <x:v>PASS</x:v>
      </x:c>
      <x:c r="AF15" t="str">
        <x:f>IF(B15="","",IF(COUNTIF('EMPLOYEES'!$A$11:$A$60,B15)=0,"ERROR","PASS"))</x:f>
        <x:v>PASS</x:v>
      </x:c>
    </x:row>
    <x:row r="16">
      <x:c r="A16" s="24" t="str">
        <x:v>G-006</x:v>
      </x:c>
      <x:c r="B16" s="24" t="str">
        <x:v>E-004</x:v>
      </x:c>
      <x:c r="C16" s="57" t="str">
        <x:f>IF(B16="","",IFERROR(INDEX('EMPLOYEES'!$B$11:$B$60,MATCH(B16,'EMPLOYEES'!$A$11:$A$60,0)),""))</x:f>
        <x:v>Amir Patel</x:v>
      </x:c>
      <x:c r="D16" s="57" t="str">
        <x:f>IF(B16="","",IFERROR(INDEX('EMPLOYEES'!$C$11:$C$60,MATCH(B16,'EMPLOYEES'!$A$11:$A$60,0)),""))</x:f>
        <x:v>Marketing</x:v>
      </x:c>
      <x:c r="E16" s="24" t="str">
        <x:v>Complete probation campaign review</x:v>
      </x:c>
      <x:c r="F16" s="68" t="n">
        <x:v>1</x:v>
      </x:c>
      <x:c r="G16" s="26" t="d">
        <x:v>2026-09-01T00:00:00.000Z</x:v>
      </x:c>
      <x:c r="H16" s="26" t="d">
        <x:v>2026-10-30T00:00:00.000Z</x:v>
      </x:c>
      <x:c r="I16" s="68" t="n">
        <x:v>0.45</x:v>
      </x:c>
      <x:c r="J16" s="24" t="str">
        <x:v>In progress</x:v>
      </x:c>
      <x:c r="K16" s="24" t="str">
        <x:v>Nora Silva</x:v>
      </x:c>
      <x:c r="L16" s="57" t="str">
        <x:f>IF(A16="","",IF(J16="Complete","Complete",IF(OR(B16="",E16="",F16="",H16="",I16="",J16="",K16=""),"Missing",IF(AND(H16&lt;'SETUP'!$D$11,I16&lt;1),"Overdue",IF(OR(J16="Blocked",AND(H16&lt;='SETUP'!$D$11+14,I16&lt;0.5)),"At risk","On track")))))</x:f>
        <x:v>At risk</x:v>
      </x:c>
      <x:c r="M16" s="4"/>
      <x:c r="N16" s="4"/>
      <x:c r="O16" s="4"/>
      <x:c r="P16" s="4"/>
      <x:c r="Q16" s="4"/>
      <x:c r="R16" s="4"/>
      <x:c r="S16" s="4"/>
      <x:c r="T16" s="4"/>
      <x:c r="AA16" t="n">
        <x:f>'EMPLOYEES'!$A$26</x:f>
        <x:v>0</x:v>
      </x:c>
      <x:c r="AE16" t="str">
        <x:f>IF(A16="","",IF(COUNTIF($A$11:$A$80,A16)&gt;1,"ERROR","PASS"))</x:f>
        <x:v>PASS</x:v>
      </x:c>
      <x:c r="AF16" t="str">
        <x:f>IF(B16="","",IF(COUNTIF('EMPLOYEES'!$A$11:$A$60,B16)=0,"ERROR","PASS"))</x:f>
        <x:v>PASS</x:v>
      </x:c>
    </x:row>
    <x:row r="17">
      <x:c r="A17" s="24" t="str">
        <x:v>G-007</x:v>
      </x:c>
      <x:c r="B17" s="24" t="str">
        <x:v>E-005</x:v>
      </x:c>
      <x:c r="C17" s="57" t="str">
        <x:f>IF(B17="","",IFERROR(INDEX('EMPLOYEES'!$B$11:$B$60,MATCH(B17,'EMPLOYEES'!$A$11:$A$60,0)),""))</x:f>
        <x:v>Elena García</x:v>
      </x:c>
      <x:c r="D17" s="57" t="str">
        <x:f>IF(B17="","",IFERROR(INDEX('EMPLOYEES'!$C$11:$C$60,MATCH(B17,'EMPLOYEES'!$A$11:$A$60,0)),""))</x:f>
        <x:v>Customer Success</x:v>
      </x:c>
      <x:c r="E17" s="24" t="str">
        <x:v>Improve renewal readiness to 90%</x:v>
      </x:c>
      <x:c r="F17" s="68" t="n">
        <x:v>1</x:v>
      </x:c>
      <x:c r="G17" s="26" t="d">
        <x:v>2026-07-01T00:00:00.000Z</x:v>
      </x:c>
      <x:c r="H17" s="26" t="d">
        <x:v>2026-12-31T00:00:00.000Z</x:v>
      </x:c>
      <x:c r="I17" s="68" t="n">
        <x:v>0.84</x:v>
      </x:c>
      <x:c r="J17" s="24" t="str">
        <x:v>In progress</x:v>
      </x:c>
      <x:c r="K17" s="24" t="str">
        <x:v>Nora Silva</x:v>
      </x:c>
      <x:c r="L17" s="57" t="str">
        <x:f>IF(A17="","",IF(J17="Complete","Complete",IF(OR(B17="",E17="",F17="",H17="",I17="",J17="",K17=""),"Missing",IF(AND(H17&lt;'SETUP'!$D$11,I17&lt;1),"Overdue",IF(OR(J17="Blocked",AND(H17&lt;='SETUP'!$D$11+14,I17&lt;0.5)),"At risk","On track")))))</x:f>
        <x:v>On track</x:v>
      </x:c>
      <x:c r="M17" s="4"/>
      <x:c r="N17" s="4"/>
      <x:c r="O17" s="4"/>
      <x:c r="P17" s="4"/>
      <x:c r="Q17" s="4"/>
      <x:c r="R17" s="4"/>
      <x:c r="S17" s="4"/>
      <x:c r="T17" s="4"/>
      <x:c r="AA17" t="n">
        <x:f>'EMPLOYEES'!$A$27</x:f>
        <x:v>0</x:v>
      </x:c>
      <x:c r="AE17" t="str">
        <x:f>IF(A17="","",IF(COUNTIF($A$11:$A$80,A17)&gt;1,"ERROR","PASS"))</x:f>
        <x:v>PASS</x:v>
      </x:c>
      <x:c r="AF17" t="str">
        <x:f>IF(B17="","",IF(COUNTIF('EMPLOYEES'!$A$11:$A$60,B17)=0,"ERROR","PASS"))</x:f>
        <x:v>PASS</x:v>
      </x:c>
    </x:row>
    <x:row r="18">
      <x:c r="A18" s="24" t="str">
        <x:v>G-008</x:v>
      </x:c>
      <x:c r="B18" s="24" t="str">
        <x:v>E-006</x:v>
      </x:c>
      <x:c r="C18" s="57" t="str">
        <x:f>IF(B18="","",IFERROR(INDEX('EMPLOYEES'!$B$11:$B$60,MATCH(B18,'EMPLOYEES'!$A$11:$A$60,0)),""))</x:f>
        <x:v>Lucas Martin</x:v>
      </x:c>
      <x:c r="D18" s="57" t="str">
        <x:f>IF(B18="","",IFERROR(INDEX('EMPLOYEES'!$C$11:$C$60,MATCH(B18,'EMPLOYEES'!$A$11:$A$60,0)),""))</x:f>
        <x:v>Operations</x:v>
      </x:c>
      <x:c r="E18" s="24" t="str">
        <x:v>Complete cross-training plan</x:v>
      </x:c>
      <x:c r="F18" s="68" t="n">
        <x:v>1</x:v>
      </x:c>
      <x:c r="G18" s="26" t="d">
        <x:v>2026-09-01T00:00:00.000Z</x:v>
      </x:c>
      <x:c r="H18" s="26" t="d">
        <x:v>2026-11-15T00:00:00.000Z</x:v>
      </x:c>
      <x:c r="I18" s="68" t="n">
        <x:v>0.6</x:v>
      </x:c>
      <x:c r="J18" s="24" t="str">
        <x:v>In progress</x:v>
      </x:c>
      <x:c r="K18" s="24" t="str">
        <x:v>Aisha Khan</x:v>
      </x:c>
      <x:c r="L18" s="57" t="str">
        <x:f>IF(A18="","",IF(J18="Complete","Complete",IF(OR(B18="",E18="",F18="",H18="",I18="",J18="",K18=""),"Missing",IF(AND(H18&lt;'SETUP'!$D$11,I18&lt;1),"Overdue",IF(OR(J18="Blocked",AND(H18&lt;='SETUP'!$D$11+14,I18&lt;0.5)),"At risk","On track")))))</x:f>
        <x:v>On track</x:v>
      </x:c>
      <x:c r="M18" s="4"/>
      <x:c r="N18" s="4"/>
      <x:c r="O18" s="4"/>
      <x:c r="P18" s="4"/>
      <x:c r="Q18" s="4"/>
      <x:c r="R18" s="4"/>
      <x:c r="S18" s="4"/>
      <x:c r="T18" s="4"/>
      <x:c r="AA18" t="n">
        <x:f>'EMPLOYEES'!$A$28</x:f>
        <x:v>0</x:v>
      </x:c>
      <x:c r="AE18" t="str">
        <x:f>IF(A18="","",IF(COUNTIF($A$11:$A$80,A18)&gt;1,"ERROR","PASS"))</x:f>
        <x:v>PASS</x:v>
      </x:c>
      <x:c r="AF18" t="str">
        <x:f>IF(B18="","",IF(COUNTIF('EMPLOYEES'!$A$11:$A$60,B18)=0,"ERROR","PASS"))</x:f>
        <x:v>PASS</x:v>
      </x:c>
    </x:row>
    <x:row r="19">
      <x:c r="A19" s="24" t="str">
        <x:v>G-009</x:v>
      </x:c>
      <x:c r="B19" s="24" t="str">
        <x:v>E-008</x:v>
      </x:c>
      <x:c r="C19" s="57" t="str">
        <x:f>IF(B19="","",IFERROR(INDEX('EMPLOYEES'!$B$11:$B$60,MATCH(B19,'EMPLOYEES'!$A$11:$A$60,0)),""))</x:f>
        <x:v>Emma Chen</x:v>
      </x:c>
      <x:c r="D19" s="57" t="str">
        <x:f>IF(B19="","",IFERROR(INDEX('EMPLOYEES'!$C$11:$C$60,MATCH(B19,'EMPLOYEES'!$A$11:$A$60,0)),""))</x:f>
        <x:v>Finance</x:v>
      </x:c>
      <x:c r="E19" s="24" t="str">
        <x:v>Approve 2027 finance calendar</x:v>
      </x:c>
      <x:c r="F19" s="68" t="n">
        <x:v>1</x:v>
      </x:c>
      <x:c r="G19" s="26" t="d">
        <x:v>2026-09-01T00:00:00.000Z</x:v>
      </x:c>
      <x:c r="H19" s="26" t="d">
        <x:v>2026-10-20T00:00:00.000Z</x:v>
      </x:c>
      <x:c r="I19" s="68" t="n">
        <x:v>1</x:v>
      </x:c>
      <x:c r="J19" s="24" t="str">
        <x:v>Complete</x:v>
      </x:c>
      <x:c r="K19" s="24" t="str">
        <x:v>Leila Morgan</x:v>
      </x:c>
      <x:c r="L19" s="57" t="str">
        <x:f>IF(A19="","",IF(J19="Complete","Complete",IF(OR(B19="",E19="",F19="",H19="",I19="",J19="",K19=""),"Missing",IF(AND(H19&lt;'SETUP'!$D$11,I19&lt;1),"Overdue",IF(OR(J19="Blocked",AND(H19&lt;='SETUP'!$D$11+14,I19&lt;0.5)),"At risk","On track")))))</x:f>
        <x:v>Complete</x:v>
      </x:c>
      <x:c r="M19" s="4"/>
      <x:c r="N19" s="4"/>
      <x:c r="O19" s="4"/>
      <x:c r="P19" s="4"/>
      <x:c r="Q19" s="4"/>
      <x:c r="R19" s="4"/>
      <x:c r="S19" s="4"/>
      <x:c r="T19" s="4"/>
      <x:c r="AA19" t="n">
        <x:f>'EMPLOYEES'!$A$29</x:f>
        <x:v>0</x:v>
      </x:c>
      <x:c r="AE19" t="str">
        <x:f>IF(A19="","",IF(COUNTIF($A$11:$A$80,A19)&gt;1,"ERROR","PASS"))</x:f>
        <x:v>PASS</x:v>
      </x:c>
      <x:c r="AF19" t="str">
        <x:f>IF(B19="","",IF(COUNTIF('EMPLOYEES'!$A$11:$A$60,B19)=0,"ERROR","PASS"))</x:f>
        <x:v>PASS</x:v>
      </x:c>
    </x:row>
    <x:row r="20">
      <x:c r="A20" s="24" t="str">
        <x:v>G-010</x:v>
      </x:c>
      <x:c r="B20" s="24" t="str">
        <x:v>E-009</x:v>
      </x:c>
      <x:c r="C20" s="57" t="str">
        <x:f>IF(B20="","",IFERROR(INDEX('EMPLOYEES'!$B$11:$B$60,MATCH(B20,'EMPLOYEES'!$A$11:$A$60,0)),""))</x:f>
        <x:v>Karim Haddad</x:v>
      </x:c>
      <x:c r="D20" s="57" t="str">
        <x:f>IF(B20="","",IFERROR(INDEX('EMPLOYEES'!$C$11:$C$60,MATCH(B20,'EMPLOYEES'!$A$11:$A$60,0)),""))</x:f>
        <x:v>Marketing</x:v>
      </x:c>
      <x:c r="E20" s="24" t="str">
        <x:v>Publish Q4 customer stories</x:v>
      </x:c>
      <x:c r="F20" s="68" t="n">
        <x:v>1</x:v>
      </x:c>
      <x:c r="G20" s="26" t="d">
        <x:v>2026-09-15T00:00:00.000Z</x:v>
      </x:c>
      <x:c r="H20" s="26" t="d">
        <x:v>2026-12-10T00:00:00.000Z</x:v>
      </x:c>
      <x:c r="I20" s="68" t="n">
        <x:v>0.35</x:v>
      </x:c>
      <x:c r="J20" s="24" t="str">
        <x:v>In progress</x:v>
      </x:c>
      <x:c r="K20" s="24" t="str">
        <x:v>Nora Silva</x:v>
      </x:c>
      <x:c r="L20" s="57" t="str">
        <x:f>IF(A20="","",IF(J20="Complete","Complete",IF(OR(B20="",E20="",F20="",H20="",I20="",J20="",K20=""),"Missing",IF(AND(H20&lt;'SETUP'!$D$11,I20&lt;1),"Overdue",IF(OR(J20="Blocked",AND(H20&lt;='SETUP'!$D$11+14,I20&lt;0.5)),"At risk","On track")))))</x:f>
        <x:v>On track</x:v>
      </x:c>
      <x:c r="M20" s="4"/>
      <x:c r="N20" s="4"/>
      <x:c r="O20" s="4"/>
      <x:c r="P20" s="4"/>
      <x:c r="Q20" s="4"/>
      <x:c r="R20" s="4"/>
      <x:c r="S20" s="4"/>
      <x:c r="T20" s="4"/>
      <x:c r="AA20" t="n">
        <x:f>'EMPLOYEES'!$A$30</x:f>
        <x:v>0</x:v>
      </x:c>
      <x:c r="AE20" t="str">
        <x:f>IF(A20="","",IF(COUNTIF($A$11:$A$80,A20)&gt;1,"ERROR","PASS"))</x:f>
        <x:v>PASS</x:v>
      </x:c>
      <x:c r="AF20" t="str">
        <x:f>IF(B20="","",IF(COUNTIF('EMPLOYEES'!$A$11:$A$60,B20)=0,"ERROR","PASS"))</x:f>
        <x:v>PASS</x:v>
      </x:c>
    </x:row>
    <x:row r="21">
      <x:c r="A21" s="24"/>
      <x:c r="B21" s="24"/>
      <x:c r="C21" s="57" t="str">
        <x:f>IF(B21="","",IFERROR(INDEX('EMPLOYEES'!$B$11:$B$60,MATCH(B21,'EMPLOYEES'!$A$11:$A$60,0)),""))</x:f>
      </x:c>
      <x:c r="D21" s="57" t="str">
        <x:f>IF(B21="","",IFERROR(INDEX('EMPLOYEES'!$C$11:$C$60,MATCH(B21,'EMPLOYEES'!$A$11:$A$60,0)),""))</x:f>
      </x:c>
      <x:c r="E21" s="24"/>
      <x:c r="F21" s="68"/>
      <x:c r="G21" s="26"/>
      <x:c r="H21" s="26"/>
      <x:c r="I21" s="68"/>
      <x:c r="J21" s="24"/>
      <x:c r="K21" s="24"/>
      <x:c r="L21" s="57" t="str">
        <x:f>IF(A21="","",IF(J21="Complete","Complete",IF(OR(B21="",E21="",F21="",H21="",I21="",J21="",K21=""),"Missing",IF(AND(H21&lt;'SETUP'!$D$11,I21&lt;1),"Overdue",IF(OR(J21="Blocked",AND(H21&lt;='SETUP'!$D$11+14,I21&lt;0.5)),"At risk","On track")))))</x:f>
      </x:c>
      <x:c r="M21" s="4"/>
      <x:c r="N21" s="4"/>
      <x:c r="O21" s="4"/>
      <x:c r="P21" s="4"/>
      <x:c r="Q21" s="4"/>
      <x:c r="R21" s="4"/>
      <x:c r="S21" s="4"/>
      <x:c r="T21" s="4"/>
      <x:c r="AA21" t="n">
        <x:f>'EMPLOYEES'!$A$31</x:f>
        <x:v>0</x:v>
      </x:c>
      <x:c r="AE21" t="str">
        <x:f>IF(A21="","",IF(COUNTIF($A$11:$A$80,A21)&gt;1,"ERROR","PASS"))</x:f>
      </x:c>
      <x:c r="AF21" t="str">
        <x:f>IF(B21="","",IF(COUNTIF('EMPLOYEES'!$A$11:$A$60,B21)=0,"ERROR","PASS"))</x:f>
      </x:c>
    </x:row>
    <x:row r="22">
      <x:c r="A22" s="24"/>
      <x:c r="B22" s="24"/>
      <x:c r="C22" s="57" t="str">
        <x:f>IF(B22="","",IFERROR(INDEX('EMPLOYEES'!$B$11:$B$60,MATCH(B22,'EMPLOYEES'!$A$11:$A$60,0)),""))</x:f>
      </x:c>
      <x:c r="D22" s="57" t="str">
        <x:f>IF(B22="","",IFERROR(INDEX('EMPLOYEES'!$C$11:$C$60,MATCH(B22,'EMPLOYEES'!$A$11:$A$60,0)),""))</x:f>
      </x:c>
      <x:c r="E22" s="24"/>
      <x:c r="F22" s="68"/>
      <x:c r="G22" s="26"/>
      <x:c r="H22" s="26"/>
      <x:c r="I22" s="68"/>
      <x:c r="J22" s="24"/>
      <x:c r="K22" s="24"/>
      <x:c r="L22" s="57" t="str">
        <x:f>IF(A22="","",IF(J22="Complete","Complete",IF(OR(B22="",E22="",F22="",H22="",I22="",J22="",K22=""),"Missing",IF(AND(H22&lt;'SETUP'!$D$11,I22&lt;1),"Overdue",IF(OR(J22="Blocked",AND(H22&lt;='SETUP'!$D$11+14,I22&lt;0.5)),"At risk","On track")))))</x:f>
      </x:c>
      <x:c r="M22" s="4"/>
      <x:c r="N22" s="4"/>
      <x:c r="O22" s="4"/>
      <x:c r="P22" s="4"/>
      <x:c r="Q22" s="4"/>
      <x:c r="R22" s="4"/>
      <x:c r="S22" s="4"/>
      <x:c r="T22" s="4"/>
      <x:c r="AA22" t="n">
        <x:f>'EMPLOYEES'!$A$32</x:f>
        <x:v>0</x:v>
      </x:c>
      <x:c r="AE22" t="str">
        <x:f>IF(A22="","",IF(COUNTIF($A$11:$A$80,A22)&gt;1,"ERROR","PASS"))</x:f>
      </x:c>
      <x:c r="AF22" t="str">
        <x:f>IF(B22="","",IF(COUNTIF('EMPLOYEES'!$A$11:$A$60,B22)=0,"ERROR","PASS"))</x:f>
      </x:c>
    </x:row>
    <x:row r="23">
      <x:c r="A23" s="24"/>
      <x:c r="B23" s="24"/>
      <x:c r="C23" s="57" t="str">
        <x:f>IF(B23="","",IFERROR(INDEX('EMPLOYEES'!$B$11:$B$60,MATCH(B23,'EMPLOYEES'!$A$11:$A$60,0)),""))</x:f>
      </x:c>
      <x:c r="D23" s="57" t="str">
        <x:f>IF(B23="","",IFERROR(INDEX('EMPLOYEES'!$C$11:$C$60,MATCH(B23,'EMPLOYEES'!$A$11:$A$60,0)),""))</x:f>
      </x:c>
      <x:c r="E23" s="24"/>
      <x:c r="F23" s="68"/>
      <x:c r="G23" s="26"/>
      <x:c r="H23" s="26"/>
      <x:c r="I23" s="68"/>
      <x:c r="J23" s="24"/>
      <x:c r="K23" s="24"/>
      <x:c r="L23" s="57" t="str">
        <x:f>IF(A23="","",IF(J23="Complete","Complete",IF(OR(B23="",E23="",F23="",H23="",I23="",J23="",K23=""),"Missing",IF(AND(H23&lt;'SETUP'!$D$11,I23&lt;1),"Overdue",IF(OR(J23="Blocked",AND(H23&lt;='SETUP'!$D$11+14,I23&lt;0.5)),"At risk","On track")))))</x:f>
      </x:c>
      <x:c r="M23" s="4"/>
      <x:c r="N23" s="4"/>
      <x:c r="O23" s="4"/>
      <x:c r="P23" s="4"/>
      <x:c r="Q23" s="4"/>
      <x:c r="R23" s="4"/>
      <x:c r="S23" s="4"/>
      <x:c r="T23" s="4"/>
      <x:c r="AA23" t="n">
        <x:f>'EMPLOYEES'!$A$33</x:f>
        <x:v>0</x:v>
      </x:c>
      <x:c r="AE23" t="str">
        <x:f>IF(A23="","",IF(COUNTIF($A$11:$A$80,A23)&gt;1,"ERROR","PASS"))</x:f>
      </x:c>
      <x:c r="AF23" t="str">
        <x:f>IF(B23="","",IF(COUNTIF('EMPLOYEES'!$A$11:$A$60,B23)=0,"ERROR","PASS"))</x:f>
      </x:c>
    </x:row>
    <x:row r="24">
      <x:c r="A24" s="24"/>
      <x:c r="B24" s="24"/>
      <x:c r="C24" s="57" t="str">
        <x:f>IF(B24="","",IFERROR(INDEX('EMPLOYEES'!$B$11:$B$60,MATCH(B24,'EMPLOYEES'!$A$11:$A$60,0)),""))</x:f>
      </x:c>
      <x:c r="D24" s="57" t="str">
        <x:f>IF(B24="","",IFERROR(INDEX('EMPLOYEES'!$C$11:$C$60,MATCH(B24,'EMPLOYEES'!$A$11:$A$60,0)),""))</x:f>
      </x:c>
      <x:c r="E24" s="24"/>
      <x:c r="F24" s="68"/>
      <x:c r="G24" s="26"/>
      <x:c r="H24" s="26"/>
      <x:c r="I24" s="68"/>
      <x:c r="J24" s="24"/>
      <x:c r="K24" s="24"/>
      <x:c r="L24" s="57" t="str">
        <x:f>IF(A24="","",IF(J24="Complete","Complete",IF(OR(B24="",E24="",F24="",H24="",I24="",J24="",K24=""),"Missing",IF(AND(H24&lt;'SETUP'!$D$11,I24&lt;1),"Overdue",IF(OR(J24="Blocked",AND(H24&lt;='SETUP'!$D$11+14,I24&lt;0.5)),"At risk","On track")))))</x:f>
      </x:c>
      <x:c r="M24" s="4"/>
      <x:c r="N24" s="4"/>
      <x:c r="O24" s="4"/>
      <x:c r="P24" s="4"/>
      <x:c r="Q24" s="4"/>
      <x:c r="R24" s="4"/>
      <x:c r="S24" s="4"/>
      <x:c r="T24" s="4"/>
      <x:c r="AA24" t="n">
        <x:f>'EMPLOYEES'!$A$34</x:f>
        <x:v>0</x:v>
      </x:c>
      <x:c r="AE24" t="str">
        <x:f>IF(A24="","",IF(COUNTIF($A$11:$A$80,A24)&gt;1,"ERROR","PASS"))</x:f>
      </x:c>
      <x:c r="AF24" t="str">
        <x:f>IF(B24="","",IF(COUNTIF('EMPLOYEES'!$A$11:$A$60,B24)=0,"ERROR","PASS"))</x:f>
      </x:c>
    </x:row>
    <x:row r="25">
      <x:c r="A25" s="24"/>
      <x:c r="B25" s="24"/>
      <x:c r="C25" s="57" t="str">
        <x:f>IF(B25="","",IFERROR(INDEX('EMPLOYEES'!$B$11:$B$60,MATCH(B25,'EMPLOYEES'!$A$11:$A$60,0)),""))</x:f>
      </x:c>
      <x:c r="D25" s="57" t="str">
        <x:f>IF(B25="","",IFERROR(INDEX('EMPLOYEES'!$C$11:$C$60,MATCH(B25,'EMPLOYEES'!$A$11:$A$60,0)),""))</x:f>
      </x:c>
      <x:c r="E25" s="24"/>
      <x:c r="F25" s="68"/>
      <x:c r="G25" s="26"/>
      <x:c r="H25" s="26"/>
      <x:c r="I25" s="68"/>
      <x:c r="J25" s="24"/>
      <x:c r="K25" s="24"/>
      <x:c r="L25" s="57" t="str">
        <x:f>IF(A25="","",IF(J25="Complete","Complete",IF(OR(B25="",E25="",F25="",H25="",I25="",J25="",K25=""),"Missing",IF(AND(H25&lt;'SETUP'!$D$11,I25&lt;1),"Overdue",IF(OR(J25="Blocked",AND(H25&lt;='SETUP'!$D$11+14,I25&lt;0.5)),"At risk","On track")))))</x:f>
      </x:c>
      <x:c r="M25" s="4"/>
      <x:c r="N25" s="4"/>
      <x:c r="O25" s="4"/>
      <x:c r="P25" s="4"/>
      <x:c r="Q25" s="4"/>
      <x:c r="R25" s="4"/>
      <x:c r="S25" s="4"/>
      <x:c r="T25" s="4"/>
      <x:c r="AA25" t="n">
        <x:f>'EMPLOYEES'!$A$35</x:f>
        <x:v>0</x:v>
      </x:c>
      <x:c r="AE25" t="str">
        <x:f>IF(A25="","",IF(COUNTIF($A$11:$A$80,A25)&gt;1,"ERROR","PASS"))</x:f>
      </x:c>
      <x:c r="AF25" t="str">
        <x:f>IF(B25="","",IF(COUNTIF('EMPLOYEES'!$A$11:$A$60,B25)=0,"ERROR","PASS"))</x:f>
      </x:c>
    </x:row>
    <x:row r="26">
      <x:c r="A26" s="24"/>
      <x:c r="B26" s="24"/>
      <x:c r="C26" s="57" t="str">
        <x:f>IF(B26="","",IFERROR(INDEX('EMPLOYEES'!$B$11:$B$60,MATCH(B26,'EMPLOYEES'!$A$11:$A$60,0)),""))</x:f>
      </x:c>
      <x:c r="D26" s="57" t="str">
        <x:f>IF(B26="","",IFERROR(INDEX('EMPLOYEES'!$C$11:$C$60,MATCH(B26,'EMPLOYEES'!$A$11:$A$60,0)),""))</x:f>
      </x:c>
      <x:c r="E26" s="24"/>
      <x:c r="F26" s="68"/>
      <x:c r="G26" s="26"/>
      <x:c r="H26" s="26"/>
      <x:c r="I26" s="68"/>
      <x:c r="J26" s="24"/>
      <x:c r="K26" s="24"/>
      <x:c r="L26" s="57" t="str">
        <x:f>IF(A26="","",IF(J26="Complete","Complete",IF(OR(B26="",E26="",F26="",H26="",I26="",J26="",K26=""),"Missing",IF(AND(H26&lt;'SETUP'!$D$11,I26&lt;1),"Overdue",IF(OR(J26="Blocked",AND(H26&lt;='SETUP'!$D$11+14,I26&lt;0.5)),"At risk","On track")))))</x:f>
      </x:c>
      <x:c r="M26" s="4"/>
      <x:c r="N26" s="4"/>
      <x:c r="O26" s="4"/>
      <x:c r="P26" s="4"/>
      <x:c r="Q26" s="4"/>
      <x:c r="R26" s="4"/>
      <x:c r="S26" s="4"/>
      <x:c r="T26" s="4"/>
      <x:c r="AA26" t="n">
        <x:f>'EMPLOYEES'!$A$36</x:f>
        <x:v>0</x:v>
      </x:c>
      <x:c r="AE26" t="str">
        <x:f>IF(A26="","",IF(COUNTIF($A$11:$A$80,A26)&gt;1,"ERROR","PASS"))</x:f>
      </x:c>
      <x:c r="AF26" t="str">
        <x:f>IF(B26="","",IF(COUNTIF('EMPLOYEES'!$A$11:$A$60,B26)=0,"ERROR","PASS"))</x:f>
      </x:c>
    </x:row>
    <x:row r="27">
      <x:c r="A27" s="24"/>
      <x:c r="B27" s="24"/>
      <x:c r="C27" s="57" t="str">
        <x:f>IF(B27="","",IFERROR(INDEX('EMPLOYEES'!$B$11:$B$60,MATCH(B27,'EMPLOYEES'!$A$11:$A$60,0)),""))</x:f>
      </x:c>
      <x:c r="D27" s="57" t="str">
        <x:f>IF(B27="","",IFERROR(INDEX('EMPLOYEES'!$C$11:$C$60,MATCH(B27,'EMPLOYEES'!$A$11:$A$60,0)),""))</x:f>
      </x:c>
      <x:c r="E27" s="24"/>
      <x:c r="F27" s="68"/>
      <x:c r="G27" s="26"/>
      <x:c r="H27" s="26"/>
      <x:c r="I27" s="68"/>
      <x:c r="J27" s="24"/>
      <x:c r="K27" s="24"/>
      <x:c r="L27" s="57" t="str">
        <x:f>IF(A27="","",IF(J27="Complete","Complete",IF(OR(B27="",E27="",F27="",H27="",I27="",J27="",K27=""),"Missing",IF(AND(H27&lt;'SETUP'!$D$11,I27&lt;1),"Overdue",IF(OR(J27="Blocked",AND(H27&lt;='SETUP'!$D$11+14,I27&lt;0.5)),"At risk","On track")))))</x:f>
      </x:c>
      <x:c r="M27" s="4"/>
      <x:c r="N27" s="4"/>
      <x:c r="O27" s="4"/>
      <x:c r="P27" s="4"/>
      <x:c r="Q27" s="4"/>
      <x:c r="R27" s="4"/>
      <x:c r="S27" s="4"/>
      <x:c r="T27" s="4"/>
      <x:c r="AA27" t="n">
        <x:f>'EMPLOYEES'!$A$37</x:f>
        <x:v>0</x:v>
      </x:c>
      <x:c r="AE27" t="str">
        <x:f>IF(A27="","",IF(COUNTIF($A$11:$A$80,A27)&gt;1,"ERROR","PASS"))</x:f>
      </x:c>
      <x:c r="AF27" t="str">
        <x:f>IF(B27="","",IF(COUNTIF('EMPLOYEES'!$A$11:$A$60,B27)=0,"ERROR","PASS"))</x:f>
      </x:c>
    </x:row>
    <x:row r="28">
      <x:c r="A28" s="24"/>
      <x:c r="B28" s="24"/>
      <x:c r="C28" s="57" t="str">
        <x:f>IF(B28="","",IFERROR(INDEX('EMPLOYEES'!$B$11:$B$60,MATCH(B28,'EMPLOYEES'!$A$11:$A$60,0)),""))</x:f>
      </x:c>
      <x:c r="D28" s="57" t="str">
        <x:f>IF(B28="","",IFERROR(INDEX('EMPLOYEES'!$C$11:$C$60,MATCH(B28,'EMPLOYEES'!$A$11:$A$60,0)),""))</x:f>
      </x:c>
      <x:c r="E28" s="24"/>
      <x:c r="F28" s="68"/>
      <x:c r="G28" s="26"/>
      <x:c r="H28" s="26"/>
      <x:c r="I28" s="68"/>
      <x:c r="J28" s="24"/>
      <x:c r="K28" s="24"/>
      <x:c r="L28" s="57" t="str">
        <x:f>IF(A28="","",IF(J28="Complete","Complete",IF(OR(B28="",E28="",F28="",H28="",I28="",J28="",K28=""),"Missing",IF(AND(H28&lt;'SETUP'!$D$11,I28&lt;1),"Overdue",IF(OR(J28="Blocked",AND(H28&lt;='SETUP'!$D$11+14,I28&lt;0.5)),"At risk","On track")))))</x:f>
      </x:c>
      <x:c r="M28" s="4"/>
      <x:c r="N28" s="4"/>
      <x:c r="O28" s="4"/>
      <x:c r="P28" s="4"/>
      <x:c r="Q28" s="4"/>
      <x:c r="R28" s="4"/>
      <x:c r="S28" s="4"/>
      <x:c r="T28" s="4"/>
      <x:c r="AA28" t="n">
        <x:f>'EMPLOYEES'!$A$38</x:f>
        <x:v>0</x:v>
      </x:c>
      <x:c r="AE28" t="str">
        <x:f>IF(A28="","",IF(COUNTIF($A$11:$A$80,A28)&gt;1,"ERROR","PASS"))</x:f>
      </x:c>
      <x:c r="AF28" t="str">
        <x:f>IF(B28="","",IF(COUNTIF('EMPLOYEES'!$A$11:$A$60,B28)=0,"ERROR","PASS"))</x:f>
      </x:c>
    </x:row>
    <x:row r="29">
      <x:c r="A29" s="24"/>
      <x:c r="B29" s="24"/>
      <x:c r="C29" s="57" t="str">
        <x:f>IF(B29="","",IFERROR(INDEX('EMPLOYEES'!$B$11:$B$60,MATCH(B29,'EMPLOYEES'!$A$11:$A$60,0)),""))</x:f>
      </x:c>
      <x:c r="D29" s="57" t="str">
        <x:f>IF(B29="","",IFERROR(INDEX('EMPLOYEES'!$C$11:$C$60,MATCH(B29,'EMPLOYEES'!$A$11:$A$60,0)),""))</x:f>
      </x:c>
      <x:c r="E29" s="24"/>
      <x:c r="F29" s="68"/>
      <x:c r="G29" s="26"/>
      <x:c r="H29" s="26"/>
      <x:c r="I29" s="68"/>
      <x:c r="J29" s="24"/>
      <x:c r="K29" s="24"/>
      <x:c r="L29" s="57" t="str">
        <x:f>IF(A29="","",IF(J29="Complete","Complete",IF(OR(B29="",E29="",F29="",H29="",I29="",J29="",K29=""),"Missing",IF(AND(H29&lt;'SETUP'!$D$11,I29&lt;1),"Overdue",IF(OR(J29="Blocked",AND(H29&lt;='SETUP'!$D$11+14,I29&lt;0.5)),"At risk","On track")))))</x:f>
      </x:c>
      <x:c r="M29" s="4"/>
      <x:c r="N29" s="4"/>
      <x:c r="O29" s="4"/>
      <x:c r="P29" s="4"/>
      <x:c r="Q29" s="4"/>
      <x:c r="R29" s="4"/>
      <x:c r="S29" s="4"/>
      <x:c r="T29" s="4"/>
      <x:c r="AA29" t="n">
        <x:f>'EMPLOYEES'!$A$39</x:f>
        <x:v>0</x:v>
      </x:c>
      <x:c r="AE29" t="str">
        <x:f>IF(A29="","",IF(COUNTIF($A$11:$A$80,A29)&gt;1,"ERROR","PASS"))</x:f>
      </x:c>
      <x:c r="AF29" t="str">
        <x:f>IF(B29="","",IF(COUNTIF('EMPLOYEES'!$A$11:$A$60,B29)=0,"ERROR","PASS"))</x:f>
      </x:c>
    </x:row>
    <x:row r="30">
      <x:c r="A30" s="24"/>
      <x:c r="B30" s="24"/>
      <x:c r="C30" s="57" t="str">
        <x:f>IF(B30="","",IFERROR(INDEX('EMPLOYEES'!$B$11:$B$60,MATCH(B30,'EMPLOYEES'!$A$11:$A$60,0)),""))</x:f>
      </x:c>
      <x:c r="D30" s="57" t="str">
        <x:f>IF(B30="","",IFERROR(INDEX('EMPLOYEES'!$C$11:$C$60,MATCH(B30,'EMPLOYEES'!$A$11:$A$60,0)),""))</x:f>
      </x:c>
      <x:c r="E30" s="24"/>
      <x:c r="F30" s="68"/>
      <x:c r="G30" s="26"/>
      <x:c r="H30" s="26"/>
      <x:c r="I30" s="68"/>
      <x:c r="J30" s="24"/>
      <x:c r="K30" s="24"/>
      <x:c r="L30" s="57" t="str">
        <x:f>IF(A30="","",IF(J30="Complete","Complete",IF(OR(B30="",E30="",F30="",H30="",I30="",J30="",K30=""),"Missing",IF(AND(H30&lt;'SETUP'!$D$11,I30&lt;1),"Overdue",IF(OR(J30="Blocked",AND(H30&lt;='SETUP'!$D$11+14,I30&lt;0.5)),"At risk","On track")))))</x:f>
      </x:c>
      <x:c r="M30" s="4"/>
      <x:c r="N30" s="4"/>
      <x:c r="O30" s="4"/>
      <x:c r="P30" s="4"/>
      <x:c r="Q30" s="4"/>
      <x:c r="R30" s="4"/>
      <x:c r="S30" s="4"/>
      <x:c r="T30" s="4"/>
      <x:c r="AA30" t="n">
        <x:f>'EMPLOYEES'!$A$40</x:f>
        <x:v>0</x:v>
      </x:c>
      <x:c r="AE30" t="str">
        <x:f>IF(A30="","",IF(COUNTIF($A$11:$A$80,A30)&gt;1,"ERROR","PASS"))</x:f>
      </x:c>
      <x:c r="AF30" t="str">
        <x:f>IF(B30="","",IF(COUNTIF('EMPLOYEES'!$A$11:$A$60,B30)=0,"ERROR","PASS"))</x:f>
      </x:c>
    </x:row>
    <x:row r="31">
      <x:c r="A31" s="24"/>
      <x:c r="B31" s="24"/>
      <x:c r="C31" s="57" t="str">
        <x:f>IF(B31="","",IFERROR(INDEX('EMPLOYEES'!$B$11:$B$60,MATCH(B31,'EMPLOYEES'!$A$11:$A$60,0)),""))</x:f>
      </x:c>
      <x:c r="D31" s="57" t="str">
        <x:f>IF(B31="","",IFERROR(INDEX('EMPLOYEES'!$C$11:$C$60,MATCH(B31,'EMPLOYEES'!$A$11:$A$60,0)),""))</x:f>
      </x:c>
      <x:c r="E31" s="24"/>
      <x:c r="F31" s="68"/>
      <x:c r="G31" s="26"/>
      <x:c r="H31" s="26"/>
      <x:c r="I31" s="68"/>
      <x:c r="J31" s="24"/>
      <x:c r="K31" s="24"/>
      <x:c r="L31" s="57" t="str">
        <x:f>IF(A31="","",IF(J31="Complete","Complete",IF(OR(B31="",E31="",F31="",H31="",I31="",J31="",K31=""),"Missing",IF(AND(H31&lt;'SETUP'!$D$11,I31&lt;1),"Overdue",IF(OR(J31="Blocked",AND(H31&lt;='SETUP'!$D$11+14,I31&lt;0.5)),"At risk","On track")))))</x:f>
      </x:c>
      <x:c r="M31" s="4"/>
      <x:c r="N31" s="4"/>
      <x:c r="O31" s="4"/>
      <x:c r="P31" s="4"/>
      <x:c r="Q31" s="4"/>
      <x:c r="R31" s="4"/>
      <x:c r="S31" s="4"/>
      <x:c r="T31" s="4"/>
      <x:c r="AA31" t="n">
        <x:f>'EMPLOYEES'!$A$41</x:f>
        <x:v>0</x:v>
      </x:c>
      <x:c r="AE31" t="str">
        <x:f>IF(A31="","",IF(COUNTIF($A$11:$A$80,A31)&gt;1,"ERROR","PASS"))</x:f>
      </x:c>
      <x:c r="AF31" t="str">
        <x:f>IF(B31="","",IF(COUNTIF('EMPLOYEES'!$A$11:$A$60,B31)=0,"ERROR","PASS"))</x:f>
      </x:c>
    </x:row>
    <x:row r="32">
      <x:c r="A32" s="24"/>
      <x:c r="B32" s="24"/>
      <x:c r="C32" s="57" t="str">
        <x:f>IF(B32="","",IFERROR(INDEX('EMPLOYEES'!$B$11:$B$60,MATCH(B32,'EMPLOYEES'!$A$11:$A$60,0)),""))</x:f>
      </x:c>
      <x:c r="D32" s="57" t="str">
        <x:f>IF(B32="","",IFERROR(INDEX('EMPLOYEES'!$C$11:$C$60,MATCH(B32,'EMPLOYEES'!$A$11:$A$60,0)),""))</x:f>
      </x:c>
      <x:c r="E32" s="24"/>
      <x:c r="F32" s="68"/>
      <x:c r="G32" s="26"/>
      <x:c r="H32" s="26"/>
      <x:c r="I32" s="68"/>
      <x:c r="J32" s="24"/>
      <x:c r="K32" s="24"/>
      <x:c r="L32" s="57" t="str">
        <x:f>IF(A32="","",IF(J32="Complete","Complete",IF(OR(B32="",E32="",F32="",H32="",I32="",J32="",K32=""),"Missing",IF(AND(H32&lt;'SETUP'!$D$11,I32&lt;1),"Overdue",IF(OR(J32="Blocked",AND(H32&lt;='SETUP'!$D$11+14,I32&lt;0.5)),"At risk","On track")))))</x:f>
      </x:c>
      <x:c r="M32" s="4"/>
      <x:c r="N32" s="4"/>
      <x:c r="O32" s="4"/>
      <x:c r="P32" s="4"/>
      <x:c r="Q32" s="4"/>
      <x:c r="R32" s="4"/>
      <x:c r="S32" s="4"/>
      <x:c r="T32" s="4"/>
      <x:c r="AA32" t="n">
        <x:f>'EMPLOYEES'!$A$42</x:f>
        <x:v>0</x:v>
      </x:c>
      <x:c r="AE32" t="str">
        <x:f>IF(A32="","",IF(COUNTIF($A$11:$A$80,A32)&gt;1,"ERROR","PASS"))</x:f>
      </x:c>
      <x:c r="AF32" t="str">
        <x:f>IF(B32="","",IF(COUNTIF('EMPLOYEES'!$A$11:$A$60,B32)=0,"ERROR","PASS"))</x:f>
      </x:c>
    </x:row>
    <x:row r="33">
      <x:c r="A33" s="24"/>
      <x:c r="B33" s="24"/>
      <x:c r="C33" s="57" t="str">
        <x:f>IF(B33="","",IFERROR(INDEX('EMPLOYEES'!$B$11:$B$60,MATCH(B33,'EMPLOYEES'!$A$11:$A$60,0)),""))</x:f>
      </x:c>
      <x:c r="D33" s="57" t="str">
        <x:f>IF(B33="","",IFERROR(INDEX('EMPLOYEES'!$C$11:$C$60,MATCH(B33,'EMPLOYEES'!$A$11:$A$60,0)),""))</x:f>
      </x:c>
      <x:c r="E33" s="24"/>
      <x:c r="F33" s="68"/>
      <x:c r="G33" s="26"/>
      <x:c r="H33" s="26"/>
      <x:c r="I33" s="68"/>
      <x:c r="J33" s="24"/>
      <x:c r="K33" s="24"/>
      <x:c r="L33" s="57" t="str">
        <x:f>IF(A33="","",IF(J33="Complete","Complete",IF(OR(B33="",E33="",F33="",H33="",I33="",J33="",K33=""),"Missing",IF(AND(H33&lt;'SETUP'!$D$11,I33&lt;1),"Overdue",IF(OR(J33="Blocked",AND(H33&lt;='SETUP'!$D$11+14,I33&lt;0.5)),"At risk","On track")))))</x:f>
      </x:c>
      <x:c r="M33" s="4"/>
      <x:c r="N33" s="4"/>
      <x:c r="O33" s="4"/>
      <x:c r="P33" s="4"/>
      <x:c r="Q33" s="4"/>
      <x:c r="R33" s="4"/>
      <x:c r="S33" s="4"/>
      <x:c r="T33" s="4"/>
      <x:c r="AA33" t="n">
        <x:f>'EMPLOYEES'!$A$43</x:f>
        <x:v>0</x:v>
      </x:c>
      <x:c r="AE33" t="str">
        <x:f>IF(A33="","",IF(COUNTIF($A$11:$A$80,A33)&gt;1,"ERROR","PASS"))</x:f>
      </x:c>
      <x:c r="AF33" t="str">
        <x:f>IF(B33="","",IF(COUNTIF('EMPLOYEES'!$A$11:$A$60,B33)=0,"ERROR","PASS"))</x:f>
      </x:c>
    </x:row>
    <x:row r="34">
      <x:c r="A34" s="24"/>
      <x:c r="B34" s="24"/>
      <x:c r="C34" s="57" t="str">
        <x:f>IF(B34="","",IFERROR(INDEX('EMPLOYEES'!$B$11:$B$60,MATCH(B34,'EMPLOYEES'!$A$11:$A$60,0)),""))</x:f>
      </x:c>
      <x:c r="D34" s="57" t="str">
        <x:f>IF(B34="","",IFERROR(INDEX('EMPLOYEES'!$C$11:$C$60,MATCH(B34,'EMPLOYEES'!$A$11:$A$60,0)),""))</x:f>
      </x:c>
      <x:c r="E34" s="24"/>
      <x:c r="F34" s="68"/>
      <x:c r="G34" s="26"/>
      <x:c r="H34" s="26"/>
      <x:c r="I34" s="68"/>
      <x:c r="J34" s="24"/>
      <x:c r="K34" s="24"/>
      <x:c r="L34" s="57" t="str">
        <x:f>IF(A34="","",IF(J34="Complete","Complete",IF(OR(B34="",E34="",F34="",H34="",I34="",J34="",K34=""),"Missing",IF(AND(H34&lt;'SETUP'!$D$11,I34&lt;1),"Overdue",IF(OR(J34="Blocked",AND(H34&lt;='SETUP'!$D$11+14,I34&lt;0.5)),"At risk","On track")))))</x:f>
      </x:c>
      <x:c r="M34" s="4"/>
      <x:c r="N34" s="4"/>
      <x:c r="O34" s="4"/>
      <x:c r="P34" s="4"/>
      <x:c r="Q34" s="4"/>
      <x:c r="R34" s="4"/>
      <x:c r="S34" s="4"/>
      <x:c r="T34" s="4"/>
      <x:c r="AA34" t="n">
        <x:f>'EMPLOYEES'!$A$44</x:f>
        <x:v>0</x:v>
      </x:c>
      <x:c r="AE34" t="str">
        <x:f>IF(A34="","",IF(COUNTIF($A$11:$A$80,A34)&gt;1,"ERROR","PASS"))</x:f>
      </x:c>
      <x:c r="AF34" t="str">
        <x:f>IF(B34="","",IF(COUNTIF('EMPLOYEES'!$A$11:$A$60,B34)=0,"ERROR","PASS"))</x:f>
      </x:c>
    </x:row>
    <x:row r="35">
      <x:c r="A35" s="24"/>
      <x:c r="B35" s="24"/>
      <x:c r="C35" s="57" t="str">
        <x:f>IF(B35="","",IFERROR(INDEX('EMPLOYEES'!$B$11:$B$60,MATCH(B35,'EMPLOYEES'!$A$11:$A$60,0)),""))</x:f>
      </x:c>
      <x:c r="D35" s="57" t="str">
        <x:f>IF(B35="","",IFERROR(INDEX('EMPLOYEES'!$C$11:$C$60,MATCH(B35,'EMPLOYEES'!$A$11:$A$60,0)),""))</x:f>
      </x:c>
      <x:c r="E35" s="24"/>
      <x:c r="F35" s="68"/>
      <x:c r="G35" s="26"/>
      <x:c r="H35" s="26"/>
      <x:c r="I35" s="68"/>
      <x:c r="J35" s="24"/>
      <x:c r="K35" s="24"/>
      <x:c r="L35" s="57" t="str">
        <x:f>IF(A35="","",IF(J35="Complete","Complete",IF(OR(B35="",E35="",F35="",H35="",I35="",J35="",K35=""),"Missing",IF(AND(H35&lt;'SETUP'!$D$11,I35&lt;1),"Overdue",IF(OR(J35="Blocked",AND(H35&lt;='SETUP'!$D$11+14,I35&lt;0.5)),"At risk","On track")))))</x:f>
      </x:c>
      <x:c r="M35" s="4"/>
      <x:c r="N35" s="4"/>
      <x:c r="O35" s="4"/>
      <x:c r="P35" s="4"/>
      <x:c r="Q35" s="4"/>
      <x:c r="R35" s="4"/>
      <x:c r="S35" s="4"/>
      <x:c r="T35" s="4"/>
      <x:c r="AA35" t="n">
        <x:f>'EMPLOYEES'!$A$45</x:f>
        <x:v>0</x:v>
      </x:c>
      <x:c r="AE35" t="str">
        <x:f>IF(A35="","",IF(COUNTIF($A$11:$A$80,A35)&gt;1,"ERROR","PASS"))</x:f>
      </x:c>
      <x:c r="AF35" t="str">
        <x:f>IF(B35="","",IF(COUNTIF('EMPLOYEES'!$A$11:$A$60,B35)=0,"ERROR","PASS"))</x:f>
      </x:c>
    </x:row>
    <x:row r="36">
      <x:c r="A36" s="24"/>
      <x:c r="B36" s="24"/>
      <x:c r="C36" s="57" t="str">
        <x:f>IF(B36="","",IFERROR(INDEX('EMPLOYEES'!$B$11:$B$60,MATCH(B36,'EMPLOYEES'!$A$11:$A$60,0)),""))</x:f>
      </x:c>
      <x:c r="D36" s="57" t="str">
        <x:f>IF(B36="","",IFERROR(INDEX('EMPLOYEES'!$C$11:$C$60,MATCH(B36,'EMPLOYEES'!$A$11:$A$60,0)),""))</x:f>
      </x:c>
      <x:c r="E36" s="24"/>
      <x:c r="F36" s="68"/>
      <x:c r="G36" s="26"/>
      <x:c r="H36" s="26"/>
      <x:c r="I36" s="68"/>
      <x:c r="J36" s="24"/>
      <x:c r="K36" s="24"/>
      <x:c r="L36" s="57" t="str">
        <x:f>IF(A36="","",IF(J36="Complete","Complete",IF(OR(B36="",E36="",F36="",H36="",I36="",J36="",K36=""),"Missing",IF(AND(H36&lt;'SETUP'!$D$11,I36&lt;1),"Overdue",IF(OR(J36="Blocked",AND(H36&lt;='SETUP'!$D$11+14,I36&lt;0.5)),"At risk","On track")))))</x:f>
      </x:c>
      <x:c r="M36" s="4"/>
      <x:c r="N36" s="4"/>
      <x:c r="O36" s="4"/>
      <x:c r="P36" s="4"/>
      <x:c r="Q36" s="4"/>
      <x:c r="R36" s="4"/>
      <x:c r="S36" s="4"/>
      <x:c r="T36" s="4"/>
      <x:c r="AA36" t="n">
        <x:f>'EMPLOYEES'!$A$46</x:f>
        <x:v>0</x:v>
      </x:c>
      <x:c r="AE36" t="str">
        <x:f>IF(A36="","",IF(COUNTIF($A$11:$A$80,A36)&gt;1,"ERROR","PASS"))</x:f>
      </x:c>
      <x:c r="AF36" t="str">
        <x:f>IF(B36="","",IF(COUNTIF('EMPLOYEES'!$A$11:$A$60,B36)=0,"ERROR","PASS"))</x:f>
      </x:c>
    </x:row>
    <x:row r="37">
      <x:c r="A37" s="24"/>
      <x:c r="B37" s="24"/>
      <x:c r="C37" s="57" t="str">
        <x:f>IF(B37="","",IFERROR(INDEX('EMPLOYEES'!$B$11:$B$60,MATCH(B37,'EMPLOYEES'!$A$11:$A$60,0)),""))</x:f>
      </x:c>
      <x:c r="D37" s="57" t="str">
        <x:f>IF(B37="","",IFERROR(INDEX('EMPLOYEES'!$C$11:$C$60,MATCH(B37,'EMPLOYEES'!$A$11:$A$60,0)),""))</x:f>
      </x:c>
      <x:c r="E37" s="24"/>
      <x:c r="F37" s="68"/>
      <x:c r="G37" s="26"/>
      <x:c r="H37" s="26"/>
      <x:c r="I37" s="68"/>
      <x:c r="J37" s="24"/>
      <x:c r="K37" s="24"/>
      <x:c r="L37" s="57" t="str">
        <x:f>IF(A37="","",IF(J37="Complete","Complete",IF(OR(B37="",E37="",F37="",H37="",I37="",J37="",K37=""),"Missing",IF(AND(H37&lt;'SETUP'!$D$11,I37&lt;1),"Overdue",IF(OR(J37="Blocked",AND(H37&lt;='SETUP'!$D$11+14,I37&lt;0.5)),"At risk","On track")))))</x:f>
      </x:c>
      <x:c r="M37" s="4"/>
      <x:c r="N37" s="4"/>
      <x:c r="O37" s="4"/>
      <x:c r="P37" s="4"/>
      <x:c r="Q37" s="4"/>
      <x:c r="R37" s="4"/>
      <x:c r="S37" s="4"/>
      <x:c r="T37" s="4"/>
      <x:c r="AA37" t="n">
        <x:f>'EMPLOYEES'!$A$47</x:f>
        <x:v>0</x:v>
      </x:c>
      <x:c r="AE37" t="str">
        <x:f>IF(A37="","",IF(COUNTIF($A$11:$A$80,A37)&gt;1,"ERROR","PASS"))</x:f>
      </x:c>
      <x:c r="AF37" t="str">
        <x:f>IF(B37="","",IF(COUNTIF('EMPLOYEES'!$A$11:$A$60,B37)=0,"ERROR","PASS"))</x:f>
      </x:c>
    </x:row>
    <x:row r="38">
      <x:c r="A38" s="24"/>
      <x:c r="B38" s="24"/>
      <x:c r="C38" s="57" t="str">
        <x:f>IF(B38="","",IFERROR(INDEX('EMPLOYEES'!$B$11:$B$60,MATCH(B38,'EMPLOYEES'!$A$11:$A$60,0)),""))</x:f>
      </x:c>
      <x:c r="D38" s="57" t="str">
        <x:f>IF(B38="","",IFERROR(INDEX('EMPLOYEES'!$C$11:$C$60,MATCH(B38,'EMPLOYEES'!$A$11:$A$60,0)),""))</x:f>
      </x:c>
      <x:c r="E38" s="24"/>
      <x:c r="F38" s="68"/>
      <x:c r="G38" s="26"/>
      <x:c r="H38" s="26"/>
      <x:c r="I38" s="68"/>
      <x:c r="J38" s="24"/>
      <x:c r="K38" s="24"/>
      <x:c r="L38" s="57" t="str">
        <x:f>IF(A38="","",IF(J38="Complete","Complete",IF(OR(B38="",E38="",F38="",H38="",I38="",J38="",K38=""),"Missing",IF(AND(H38&lt;'SETUP'!$D$11,I38&lt;1),"Overdue",IF(OR(J38="Blocked",AND(H38&lt;='SETUP'!$D$11+14,I38&lt;0.5)),"At risk","On track")))))</x:f>
      </x:c>
      <x:c r="M38" s="4"/>
      <x:c r="N38" s="4"/>
      <x:c r="O38" s="4"/>
      <x:c r="P38" s="4"/>
      <x:c r="Q38" s="4"/>
      <x:c r="R38" s="4"/>
      <x:c r="S38" s="4"/>
      <x:c r="T38" s="4"/>
      <x:c r="AA38" t="n">
        <x:f>'EMPLOYEES'!$A$48</x:f>
        <x:v>0</x:v>
      </x:c>
      <x:c r="AE38" t="str">
        <x:f>IF(A38="","",IF(COUNTIF($A$11:$A$80,A38)&gt;1,"ERROR","PASS"))</x:f>
      </x:c>
      <x:c r="AF38" t="str">
        <x:f>IF(B38="","",IF(COUNTIF('EMPLOYEES'!$A$11:$A$60,B38)=0,"ERROR","PASS"))</x:f>
      </x:c>
    </x:row>
    <x:row r="39">
      <x:c r="A39" s="24"/>
      <x:c r="B39" s="24"/>
      <x:c r="C39" s="57" t="str">
        <x:f>IF(B39="","",IFERROR(INDEX('EMPLOYEES'!$B$11:$B$60,MATCH(B39,'EMPLOYEES'!$A$11:$A$60,0)),""))</x:f>
      </x:c>
      <x:c r="D39" s="57" t="str">
        <x:f>IF(B39="","",IFERROR(INDEX('EMPLOYEES'!$C$11:$C$60,MATCH(B39,'EMPLOYEES'!$A$11:$A$60,0)),""))</x:f>
      </x:c>
      <x:c r="E39" s="24"/>
      <x:c r="F39" s="68"/>
      <x:c r="G39" s="26"/>
      <x:c r="H39" s="26"/>
      <x:c r="I39" s="68"/>
      <x:c r="J39" s="24"/>
      <x:c r="K39" s="24"/>
      <x:c r="L39" s="57" t="str">
        <x:f>IF(A39="","",IF(J39="Complete","Complete",IF(OR(B39="",E39="",F39="",H39="",I39="",J39="",K39=""),"Missing",IF(AND(H39&lt;'SETUP'!$D$11,I39&lt;1),"Overdue",IF(OR(J39="Blocked",AND(H39&lt;='SETUP'!$D$11+14,I39&lt;0.5)),"At risk","On track")))))</x:f>
      </x:c>
      <x:c r="M39" s="4"/>
      <x:c r="N39" s="4"/>
      <x:c r="O39" s="4"/>
      <x:c r="P39" s="4"/>
      <x:c r="Q39" s="4"/>
      <x:c r="R39" s="4"/>
      <x:c r="S39" s="4"/>
      <x:c r="T39" s="4"/>
      <x:c r="AA39" t="n">
        <x:f>'EMPLOYEES'!$A$49</x:f>
        <x:v>0</x:v>
      </x:c>
      <x:c r="AE39" t="str">
        <x:f>IF(A39="","",IF(COUNTIF($A$11:$A$80,A39)&gt;1,"ERROR","PASS"))</x:f>
      </x:c>
      <x:c r="AF39" t="str">
        <x:f>IF(B39="","",IF(COUNTIF('EMPLOYEES'!$A$11:$A$60,B39)=0,"ERROR","PASS"))</x:f>
      </x:c>
    </x:row>
    <x:row r="40">
      <x:c r="A40" s="24"/>
      <x:c r="B40" s="24"/>
      <x:c r="C40" s="57" t="str">
        <x:f>IF(B40="","",IFERROR(INDEX('EMPLOYEES'!$B$11:$B$60,MATCH(B40,'EMPLOYEES'!$A$11:$A$60,0)),""))</x:f>
      </x:c>
      <x:c r="D40" s="57" t="str">
        <x:f>IF(B40="","",IFERROR(INDEX('EMPLOYEES'!$C$11:$C$60,MATCH(B40,'EMPLOYEES'!$A$11:$A$60,0)),""))</x:f>
      </x:c>
      <x:c r="E40" s="24"/>
      <x:c r="F40" s="68"/>
      <x:c r="G40" s="26"/>
      <x:c r="H40" s="26"/>
      <x:c r="I40" s="68"/>
      <x:c r="J40" s="24"/>
      <x:c r="K40" s="24"/>
      <x:c r="L40" s="57" t="str">
        <x:f>IF(A40="","",IF(J40="Complete","Complete",IF(OR(B40="",E40="",F40="",H40="",I40="",J40="",K40=""),"Missing",IF(AND(H40&lt;'SETUP'!$D$11,I40&lt;1),"Overdue",IF(OR(J40="Blocked",AND(H40&lt;='SETUP'!$D$11+14,I40&lt;0.5)),"At risk","On track")))))</x:f>
      </x:c>
      <x:c r="M40" s="4"/>
      <x:c r="N40" s="4"/>
      <x:c r="O40" s="4"/>
      <x:c r="P40" s="4"/>
      <x:c r="Q40" s="4"/>
      <x:c r="R40" s="4"/>
      <x:c r="S40" s="4"/>
      <x:c r="T40" s="4"/>
      <x:c r="AA40" t="n">
        <x:f>'EMPLOYEES'!$A$50</x:f>
        <x:v>0</x:v>
      </x:c>
      <x:c r="AE40" t="str">
        <x:f>IF(A40="","",IF(COUNTIF($A$11:$A$80,A40)&gt;1,"ERROR","PASS"))</x:f>
      </x:c>
      <x:c r="AF40" t="str">
        <x:f>IF(B40="","",IF(COUNTIF('EMPLOYEES'!$A$11:$A$60,B40)=0,"ERROR","PASS"))</x:f>
      </x:c>
    </x:row>
    <x:row r="41">
      <x:c r="A41" s="24"/>
      <x:c r="B41" s="24"/>
      <x:c r="C41" s="57" t="str">
        <x:f>IF(B41="","",IFERROR(INDEX('EMPLOYEES'!$B$11:$B$60,MATCH(B41,'EMPLOYEES'!$A$11:$A$60,0)),""))</x:f>
      </x:c>
      <x:c r="D41" s="57" t="str">
        <x:f>IF(B41="","",IFERROR(INDEX('EMPLOYEES'!$C$11:$C$60,MATCH(B41,'EMPLOYEES'!$A$11:$A$60,0)),""))</x:f>
      </x:c>
      <x:c r="E41" s="24"/>
      <x:c r="F41" s="68"/>
      <x:c r="G41" s="26"/>
      <x:c r="H41" s="26"/>
      <x:c r="I41" s="68"/>
      <x:c r="J41" s="24"/>
      <x:c r="K41" s="24"/>
      <x:c r="L41" s="57" t="str">
        <x:f>IF(A41="","",IF(J41="Complete","Complete",IF(OR(B41="",E41="",F41="",H41="",I41="",J41="",K41=""),"Missing",IF(AND(H41&lt;'SETUP'!$D$11,I41&lt;1),"Overdue",IF(OR(J41="Blocked",AND(H41&lt;='SETUP'!$D$11+14,I41&lt;0.5)),"At risk","On track")))))</x:f>
      </x:c>
      <x:c r="M41" s="4"/>
      <x:c r="N41" s="4"/>
      <x:c r="O41" s="4"/>
      <x:c r="P41" s="4"/>
      <x:c r="Q41" s="4"/>
      <x:c r="R41" s="4"/>
      <x:c r="S41" s="4"/>
      <x:c r="T41" s="4"/>
      <x:c r="AA41" t="n">
        <x:f>'EMPLOYEES'!$A$51</x:f>
        <x:v>0</x:v>
      </x:c>
      <x:c r="AE41" t="str">
        <x:f>IF(A41="","",IF(COUNTIF($A$11:$A$80,A41)&gt;1,"ERROR","PASS"))</x:f>
      </x:c>
      <x:c r="AF41" t="str">
        <x:f>IF(B41="","",IF(COUNTIF('EMPLOYEES'!$A$11:$A$60,B41)=0,"ERROR","PASS"))</x:f>
      </x:c>
    </x:row>
    <x:row r="42">
      <x:c r="A42" s="24"/>
      <x:c r="B42" s="24"/>
      <x:c r="C42" s="57" t="str">
        <x:f>IF(B42="","",IFERROR(INDEX('EMPLOYEES'!$B$11:$B$60,MATCH(B42,'EMPLOYEES'!$A$11:$A$60,0)),""))</x:f>
      </x:c>
      <x:c r="D42" s="57" t="str">
        <x:f>IF(B42="","",IFERROR(INDEX('EMPLOYEES'!$C$11:$C$60,MATCH(B42,'EMPLOYEES'!$A$11:$A$60,0)),""))</x:f>
      </x:c>
      <x:c r="E42" s="24"/>
      <x:c r="F42" s="68"/>
      <x:c r="G42" s="26"/>
      <x:c r="H42" s="26"/>
      <x:c r="I42" s="68"/>
      <x:c r="J42" s="24"/>
      <x:c r="K42" s="24"/>
      <x:c r="L42" s="57" t="str">
        <x:f>IF(A42="","",IF(J42="Complete","Complete",IF(OR(B42="",E42="",F42="",H42="",I42="",J42="",K42=""),"Missing",IF(AND(H42&lt;'SETUP'!$D$11,I42&lt;1),"Overdue",IF(OR(J42="Blocked",AND(H42&lt;='SETUP'!$D$11+14,I42&lt;0.5)),"At risk","On track")))))</x:f>
      </x:c>
      <x:c r="M42" s="4"/>
      <x:c r="N42" s="4"/>
      <x:c r="O42" s="4"/>
      <x:c r="P42" s="4"/>
      <x:c r="Q42" s="4"/>
      <x:c r="R42" s="4"/>
      <x:c r="S42" s="4"/>
      <x:c r="T42" s="4"/>
      <x:c r="AA42" t="n">
        <x:f>'EMPLOYEES'!$A$52</x:f>
        <x:v>0</x:v>
      </x:c>
      <x:c r="AE42" t="str">
        <x:f>IF(A42="","",IF(COUNTIF($A$11:$A$80,A42)&gt;1,"ERROR","PASS"))</x:f>
      </x:c>
      <x:c r="AF42" t="str">
        <x:f>IF(B42="","",IF(COUNTIF('EMPLOYEES'!$A$11:$A$60,B42)=0,"ERROR","PASS"))</x:f>
      </x:c>
    </x:row>
    <x:row r="43">
      <x:c r="A43" s="24"/>
      <x:c r="B43" s="24"/>
      <x:c r="C43" s="57" t="str">
        <x:f>IF(B43="","",IFERROR(INDEX('EMPLOYEES'!$B$11:$B$60,MATCH(B43,'EMPLOYEES'!$A$11:$A$60,0)),""))</x:f>
      </x:c>
      <x:c r="D43" s="57" t="str">
        <x:f>IF(B43="","",IFERROR(INDEX('EMPLOYEES'!$C$11:$C$60,MATCH(B43,'EMPLOYEES'!$A$11:$A$60,0)),""))</x:f>
      </x:c>
      <x:c r="E43" s="24"/>
      <x:c r="F43" s="68"/>
      <x:c r="G43" s="26"/>
      <x:c r="H43" s="26"/>
      <x:c r="I43" s="68"/>
      <x:c r="J43" s="24"/>
      <x:c r="K43" s="24"/>
      <x:c r="L43" s="57" t="str">
        <x:f>IF(A43="","",IF(J43="Complete","Complete",IF(OR(B43="",E43="",F43="",H43="",I43="",J43="",K43=""),"Missing",IF(AND(H43&lt;'SETUP'!$D$11,I43&lt;1),"Overdue",IF(OR(J43="Blocked",AND(H43&lt;='SETUP'!$D$11+14,I43&lt;0.5)),"At risk","On track")))))</x:f>
      </x:c>
      <x:c r="M43" s="4"/>
      <x:c r="N43" s="4"/>
      <x:c r="O43" s="4"/>
      <x:c r="P43" s="4"/>
      <x:c r="Q43" s="4"/>
      <x:c r="R43" s="4"/>
      <x:c r="S43" s="4"/>
      <x:c r="T43" s="4"/>
      <x:c r="AA43" t="n">
        <x:f>'EMPLOYEES'!$A$53</x:f>
        <x:v>0</x:v>
      </x:c>
      <x:c r="AE43" t="str">
        <x:f>IF(A43="","",IF(COUNTIF($A$11:$A$80,A43)&gt;1,"ERROR","PASS"))</x:f>
      </x:c>
      <x:c r="AF43" t="str">
        <x:f>IF(B43="","",IF(COUNTIF('EMPLOYEES'!$A$11:$A$60,B43)=0,"ERROR","PASS"))</x:f>
      </x:c>
    </x:row>
    <x:row r="44">
      <x:c r="A44" s="24"/>
      <x:c r="B44" s="24"/>
      <x:c r="C44" s="57" t="str">
        <x:f>IF(B44="","",IFERROR(INDEX('EMPLOYEES'!$B$11:$B$60,MATCH(B44,'EMPLOYEES'!$A$11:$A$60,0)),""))</x:f>
      </x:c>
      <x:c r="D44" s="57" t="str">
        <x:f>IF(B44="","",IFERROR(INDEX('EMPLOYEES'!$C$11:$C$60,MATCH(B44,'EMPLOYEES'!$A$11:$A$60,0)),""))</x:f>
      </x:c>
      <x:c r="E44" s="24"/>
      <x:c r="F44" s="68"/>
      <x:c r="G44" s="26"/>
      <x:c r="H44" s="26"/>
      <x:c r="I44" s="68"/>
      <x:c r="J44" s="24"/>
      <x:c r="K44" s="24"/>
      <x:c r="L44" s="57" t="str">
        <x:f>IF(A44="","",IF(J44="Complete","Complete",IF(OR(B44="",E44="",F44="",H44="",I44="",J44="",K44=""),"Missing",IF(AND(H44&lt;'SETUP'!$D$11,I44&lt;1),"Overdue",IF(OR(J44="Blocked",AND(H44&lt;='SETUP'!$D$11+14,I44&lt;0.5)),"At risk","On track")))))</x:f>
      </x:c>
      <x:c r="M44" s="4"/>
      <x:c r="N44" s="4"/>
      <x:c r="O44" s="4"/>
      <x:c r="P44" s="4"/>
      <x:c r="Q44" s="4"/>
      <x:c r="R44" s="4"/>
      <x:c r="S44" s="4"/>
      <x:c r="T44" s="4"/>
      <x:c r="AA44" t="n">
        <x:f>'EMPLOYEES'!$A$54</x:f>
        <x:v>0</x:v>
      </x:c>
      <x:c r="AE44" t="str">
        <x:f>IF(A44="","",IF(COUNTIF($A$11:$A$80,A44)&gt;1,"ERROR","PASS"))</x:f>
      </x:c>
      <x:c r="AF44" t="str">
        <x:f>IF(B44="","",IF(COUNTIF('EMPLOYEES'!$A$11:$A$60,B44)=0,"ERROR","PASS"))</x:f>
      </x:c>
    </x:row>
    <x:row r="45">
      <x:c r="A45" s="24"/>
      <x:c r="B45" s="24"/>
      <x:c r="C45" s="57" t="str">
        <x:f>IF(B45="","",IFERROR(INDEX('EMPLOYEES'!$B$11:$B$60,MATCH(B45,'EMPLOYEES'!$A$11:$A$60,0)),""))</x:f>
      </x:c>
      <x:c r="D45" s="57" t="str">
        <x:f>IF(B45="","",IFERROR(INDEX('EMPLOYEES'!$C$11:$C$60,MATCH(B45,'EMPLOYEES'!$A$11:$A$60,0)),""))</x:f>
      </x:c>
      <x:c r="E45" s="24"/>
      <x:c r="F45" s="68"/>
      <x:c r="G45" s="26"/>
      <x:c r="H45" s="26"/>
      <x:c r="I45" s="68"/>
      <x:c r="J45" s="24"/>
      <x:c r="K45" s="24"/>
      <x:c r="L45" s="57" t="str">
        <x:f>IF(A45="","",IF(J45="Complete","Complete",IF(OR(B45="",E45="",F45="",H45="",I45="",J45="",K45=""),"Missing",IF(AND(H45&lt;'SETUP'!$D$11,I45&lt;1),"Overdue",IF(OR(J45="Blocked",AND(H45&lt;='SETUP'!$D$11+14,I45&lt;0.5)),"At risk","On track")))))</x:f>
      </x:c>
      <x:c r="M45" s="4"/>
      <x:c r="N45" s="4"/>
      <x:c r="O45" s="4"/>
      <x:c r="P45" s="4"/>
      <x:c r="Q45" s="4"/>
      <x:c r="R45" s="4"/>
      <x:c r="S45" s="4"/>
      <x:c r="T45" s="4"/>
      <x:c r="AA45" t="n">
        <x:f>'EMPLOYEES'!$A$55</x:f>
        <x:v>0</x:v>
      </x:c>
      <x:c r="AE45" t="str">
        <x:f>IF(A45="","",IF(COUNTIF($A$11:$A$80,A45)&gt;1,"ERROR","PASS"))</x:f>
      </x:c>
      <x:c r="AF45" t="str">
        <x:f>IF(B45="","",IF(COUNTIF('EMPLOYEES'!$A$11:$A$60,B45)=0,"ERROR","PASS"))</x:f>
      </x:c>
    </x:row>
    <x:row r="46">
      <x:c r="A46" s="24"/>
      <x:c r="B46" s="24"/>
      <x:c r="C46" s="57" t="str">
        <x:f>IF(B46="","",IFERROR(INDEX('EMPLOYEES'!$B$11:$B$60,MATCH(B46,'EMPLOYEES'!$A$11:$A$60,0)),""))</x:f>
      </x:c>
      <x:c r="D46" s="57" t="str">
        <x:f>IF(B46="","",IFERROR(INDEX('EMPLOYEES'!$C$11:$C$60,MATCH(B46,'EMPLOYEES'!$A$11:$A$60,0)),""))</x:f>
      </x:c>
      <x:c r="E46" s="24"/>
      <x:c r="F46" s="68"/>
      <x:c r="G46" s="26"/>
      <x:c r="H46" s="26"/>
      <x:c r="I46" s="68"/>
      <x:c r="J46" s="24"/>
      <x:c r="K46" s="24"/>
      <x:c r="L46" s="57" t="str">
        <x:f>IF(A46="","",IF(J46="Complete","Complete",IF(OR(B46="",E46="",F46="",H46="",I46="",J46="",K46=""),"Missing",IF(AND(H46&lt;'SETUP'!$D$11,I46&lt;1),"Overdue",IF(OR(J46="Blocked",AND(H46&lt;='SETUP'!$D$11+14,I46&lt;0.5)),"At risk","On track")))))</x:f>
      </x:c>
      <x:c r="M46" s="4"/>
      <x:c r="N46" s="4"/>
      <x:c r="O46" s="4"/>
      <x:c r="P46" s="4"/>
      <x:c r="Q46" s="4"/>
      <x:c r="R46" s="4"/>
      <x:c r="S46" s="4"/>
      <x:c r="T46" s="4"/>
      <x:c r="AA46" t="n">
        <x:f>'EMPLOYEES'!$A$56</x:f>
        <x:v>0</x:v>
      </x:c>
      <x:c r="AE46" t="str">
        <x:f>IF(A46="","",IF(COUNTIF($A$11:$A$80,A46)&gt;1,"ERROR","PASS"))</x:f>
      </x:c>
      <x:c r="AF46" t="str">
        <x:f>IF(B46="","",IF(COUNTIF('EMPLOYEES'!$A$11:$A$60,B46)=0,"ERROR","PASS"))</x:f>
      </x:c>
    </x:row>
    <x:row r="47">
      <x:c r="A47" s="24"/>
      <x:c r="B47" s="24"/>
      <x:c r="C47" s="57" t="str">
        <x:f>IF(B47="","",IFERROR(INDEX('EMPLOYEES'!$B$11:$B$60,MATCH(B47,'EMPLOYEES'!$A$11:$A$60,0)),""))</x:f>
      </x:c>
      <x:c r="D47" s="57" t="str">
        <x:f>IF(B47="","",IFERROR(INDEX('EMPLOYEES'!$C$11:$C$60,MATCH(B47,'EMPLOYEES'!$A$11:$A$60,0)),""))</x:f>
      </x:c>
      <x:c r="E47" s="24"/>
      <x:c r="F47" s="68"/>
      <x:c r="G47" s="26"/>
      <x:c r="H47" s="26"/>
      <x:c r="I47" s="68"/>
      <x:c r="J47" s="24"/>
      <x:c r="K47" s="24"/>
      <x:c r="L47" s="57" t="str">
        <x:f>IF(A47="","",IF(J47="Complete","Complete",IF(OR(B47="",E47="",F47="",H47="",I47="",J47="",K47=""),"Missing",IF(AND(H47&lt;'SETUP'!$D$11,I47&lt;1),"Overdue",IF(OR(J47="Blocked",AND(H47&lt;='SETUP'!$D$11+14,I47&lt;0.5)),"At risk","On track")))))</x:f>
      </x:c>
      <x:c r="M47" s="4"/>
      <x:c r="N47" s="4"/>
      <x:c r="O47" s="4"/>
      <x:c r="P47" s="4"/>
      <x:c r="Q47" s="4"/>
      <x:c r="R47" s="4"/>
      <x:c r="S47" s="4"/>
      <x:c r="T47" s="4"/>
      <x:c r="AA47" t="n">
        <x:f>'EMPLOYEES'!$A$57</x:f>
        <x:v>0</x:v>
      </x:c>
      <x:c r="AE47" t="str">
        <x:f>IF(A47="","",IF(COUNTIF($A$11:$A$80,A47)&gt;1,"ERROR","PASS"))</x:f>
      </x:c>
      <x:c r="AF47" t="str">
        <x:f>IF(B47="","",IF(COUNTIF('EMPLOYEES'!$A$11:$A$60,B47)=0,"ERROR","PASS"))</x:f>
      </x:c>
    </x:row>
    <x:row r="48">
      <x:c r="A48" s="24"/>
      <x:c r="B48" s="24"/>
      <x:c r="C48" s="57" t="str">
        <x:f>IF(B48="","",IFERROR(INDEX('EMPLOYEES'!$B$11:$B$60,MATCH(B48,'EMPLOYEES'!$A$11:$A$60,0)),""))</x:f>
      </x:c>
      <x:c r="D48" s="57" t="str">
        <x:f>IF(B48="","",IFERROR(INDEX('EMPLOYEES'!$C$11:$C$60,MATCH(B48,'EMPLOYEES'!$A$11:$A$60,0)),""))</x:f>
      </x:c>
      <x:c r="E48" s="24"/>
      <x:c r="F48" s="68"/>
      <x:c r="G48" s="26"/>
      <x:c r="H48" s="26"/>
      <x:c r="I48" s="68"/>
      <x:c r="J48" s="24"/>
      <x:c r="K48" s="24"/>
      <x:c r="L48" s="57" t="str">
        <x:f>IF(A48="","",IF(J48="Complete","Complete",IF(OR(B48="",E48="",F48="",H48="",I48="",J48="",K48=""),"Missing",IF(AND(H48&lt;'SETUP'!$D$11,I48&lt;1),"Overdue",IF(OR(J48="Blocked",AND(H48&lt;='SETUP'!$D$11+14,I48&lt;0.5)),"At risk","On track")))))</x:f>
      </x:c>
      <x:c r="M48" s="4"/>
      <x:c r="N48" s="4"/>
      <x:c r="O48" s="4"/>
      <x:c r="P48" s="4"/>
      <x:c r="Q48" s="4"/>
      <x:c r="R48" s="4"/>
      <x:c r="S48" s="4"/>
      <x:c r="T48" s="4"/>
      <x:c r="AA48" t="n">
        <x:f>'EMPLOYEES'!$A$58</x:f>
        <x:v>0</x:v>
      </x:c>
      <x:c r="AE48" t="str">
        <x:f>IF(A48="","",IF(COUNTIF($A$11:$A$80,A48)&gt;1,"ERROR","PASS"))</x:f>
      </x:c>
      <x:c r="AF48" t="str">
        <x:f>IF(B48="","",IF(COUNTIF('EMPLOYEES'!$A$11:$A$60,B48)=0,"ERROR","PASS"))</x:f>
      </x:c>
    </x:row>
    <x:row r="49">
      <x:c r="A49" s="24"/>
      <x:c r="B49" s="24"/>
      <x:c r="C49" s="57" t="str">
        <x:f>IF(B49="","",IFERROR(INDEX('EMPLOYEES'!$B$11:$B$60,MATCH(B49,'EMPLOYEES'!$A$11:$A$60,0)),""))</x:f>
      </x:c>
      <x:c r="D49" s="57" t="str">
        <x:f>IF(B49="","",IFERROR(INDEX('EMPLOYEES'!$C$11:$C$60,MATCH(B49,'EMPLOYEES'!$A$11:$A$60,0)),""))</x:f>
      </x:c>
      <x:c r="E49" s="24"/>
      <x:c r="F49" s="68"/>
      <x:c r="G49" s="26"/>
      <x:c r="H49" s="26"/>
      <x:c r="I49" s="68"/>
      <x:c r="J49" s="24"/>
      <x:c r="K49" s="24"/>
      <x:c r="L49" s="57" t="str">
        <x:f>IF(A49="","",IF(J49="Complete","Complete",IF(OR(B49="",E49="",F49="",H49="",I49="",J49="",K49=""),"Missing",IF(AND(H49&lt;'SETUP'!$D$11,I49&lt;1),"Overdue",IF(OR(J49="Blocked",AND(H49&lt;='SETUP'!$D$11+14,I49&lt;0.5)),"At risk","On track")))))</x:f>
      </x:c>
      <x:c r="M49" s="4"/>
      <x:c r="N49" s="4"/>
      <x:c r="O49" s="4"/>
      <x:c r="P49" s="4"/>
      <x:c r="Q49" s="4"/>
      <x:c r="R49" s="4"/>
      <x:c r="S49" s="4"/>
      <x:c r="T49" s="4"/>
      <x:c r="AA49" t="n">
        <x:f>'EMPLOYEES'!$A$59</x:f>
        <x:v>0</x:v>
      </x:c>
      <x:c r="AE49" t="str">
        <x:f>IF(A49="","",IF(COUNTIF($A$11:$A$80,A49)&gt;1,"ERROR","PASS"))</x:f>
      </x:c>
      <x:c r="AF49" t="str">
        <x:f>IF(B49="","",IF(COUNTIF('EMPLOYEES'!$A$11:$A$60,B49)=0,"ERROR","PASS"))</x:f>
      </x:c>
    </x:row>
    <x:row r="50">
      <x:c r="A50" s="24"/>
      <x:c r="B50" s="24"/>
      <x:c r="C50" s="57" t="str">
        <x:f>IF(B50="","",IFERROR(INDEX('EMPLOYEES'!$B$11:$B$60,MATCH(B50,'EMPLOYEES'!$A$11:$A$60,0)),""))</x:f>
      </x:c>
      <x:c r="D50" s="57" t="str">
        <x:f>IF(B50="","",IFERROR(INDEX('EMPLOYEES'!$C$11:$C$60,MATCH(B50,'EMPLOYEES'!$A$11:$A$60,0)),""))</x:f>
      </x:c>
      <x:c r="E50" s="24"/>
      <x:c r="F50" s="68"/>
      <x:c r="G50" s="26"/>
      <x:c r="H50" s="26"/>
      <x:c r="I50" s="68"/>
      <x:c r="J50" s="24"/>
      <x:c r="K50" s="24"/>
      <x:c r="L50" s="57" t="str">
        <x:f>IF(A50="","",IF(J50="Complete","Complete",IF(OR(B50="",E50="",F50="",H50="",I50="",J50="",K50=""),"Missing",IF(AND(H50&lt;'SETUP'!$D$11,I50&lt;1),"Overdue",IF(OR(J50="Blocked",AND(H50&lt;='SETUP'!$D$11+14,I50&lt;0.5)),"At risk","On track")))))</x:f>
      </x:c>
      <x:c r="M50" s="4"/>
      <x:c r="N50" s="4"/>
      <x:c r="O50" s="4"/>
      <x:c r="P50" s="4"/>
      <x:c r="Q50" s="4"/>
      <x:c r="R50" s="4"/>
      <x:c r="S50" s="4"/>
      <x:c r="T50" s="4"/>
      <x:c r="AA50" t="n">
        <x:f>'EMPLOYEES'!$A$60</x:f>
        <x:v>0</x:v>
      </x:c>
      <x:c r="AE50" t="str">
        <x:f>IF(A50="","",IF(COUNTIF($A$11:$A$80,A50)&gt;1,"ERROR","PASS"))</x:f>
      </x:c>
      <x:c r="AF50" t="str">
        <x:f>IF(B50="","",IF(COUNTIF('EMPLOYEES'!$A$11:$A$60,B50)=0,"ERROR","PASS"))</x:f>
      </x:c>
    </x:row>
    <x:row r="51">
      <x:c r="A51" s="24"/>
      <x:c r="B51" s="24"/>
      <x:c r="C51" s="57" t="str">
        <x:f>IF(B51="","",IFERROR(INDEX('EMPLOYEES'!$B$11:$B$60,MATCH(B51,'EMPLOYEES'!$A$11:$A$60,0)),""))</x:f>
      </x:c>
      <x:c r="D51" s="57" t="str">
        <x:f>IF(B51="","",IFERROR(INDEX('EMPLOYEES'!$C$11:$C$60,MATCH(B51,'EMPLOYEES'!$A$11:$A$60,0)),""))</x:f>
      </x:c>
      <x:c r="E51" s="24"/>
      <x:c r="F51" s="68"/>
      <x:c r="G51" s="26"/>
      <x:c r="H51" s="26"/>
      <x:c r="I51" s="68"/>
      <x:c r="J51" s="24"/>
      <x:c r="K51" s="24"/>
      <x:c r="L51" s="57" t="str">
        <x:f>IF(A51="","",IF(J51="Complete","Complete",IF(OR(B51="",E51="",F51="",H51="",I51="",J51="",K51=""),"Missing",IF(AND(H51&lt;'SETUP'!$D$11,I51&lt;1),"Overdue",IF(OR(J51="Blocked",AND(H51&lt;='SETUP'!$D$11+14,I51&lt;0.5)),"At risk","On track")))))</x:f>
      </x:c>
      <x:c r="M51" s="4"/>
      <x:c r="N51" s="4"/>
      <x:c r="O51" s="4"/>
      <x:c r="P51" s="4"/>
      <x:c r="Q51" s="4"/>
      <x:c r="R51" s="4"/>
      <x:c r="S51" s="4"/>
      <x:c r="T51" s="4"/>
      <x:c r="AA51" t="n">
        <x:f>'EMPLOYEES'!$A$61</x:f>
        <x:v>0</x:v>
      </x:c>
      <x:c r="AE51" t="str">
        <x:f>IF(A51="","",IF(COUNTIF($A$11:$A$80,A51)&gt;1,"ERROR","PASS"))</x:f>
      </x:c>
      <x:c r="AF51" t="str">
        <x:f>IF(B51="","",IF(COUNTIF('EMPLOYEES'!$A$11:$A$60,B51)=0,"ERROR","PASS"))</x:f>
      </x:c>
    </x:row>
    <x:row r="52">
      <x:c r="A52" s="24"/>
      <x:c r="B52" s="24"/>
      <x:c r="C52" s="57" t="str">
        <x:f>IF(B52="","",IFERROR(INDEX('EMPLOYEES'!$B$11:$B$60,MATCH(B52,'EMPLOYEES'!$A$11:$A$60,0)),""))</x:f>
      </x:c>
      <x:c r="D52" s="57" t="str">
        <x:f>IF(B52="","",IFERROR(INDEX('EMPLOYEES'!$C$11:$C$60,MATCH(B52,'EMPLOYEES'!$A$11:$A$60,0)),""))</x:f>
      </x:c>
      <x:c r="E52" s="24"/>
      <x:c r="F52" s="68"/>
      <x:c r="G52" s="26"/>
      <x:c r="H52" s="26"/>
      <x:c r="I52" s="68"/>
      <x:c r="J52" s="24"/>
      <x:c r="K52" s="24"/>
      <x:c r="L52" s="57" t="str">
        <x:f>IF(A52="","",IF(J52="Complete","Complete",IF(OR(B52="",E52="",F52="",H52="",I52="",J52="",K52=""),"Missing",IF(AND(H52&lt;'SETUP'!$D$11,I52&lt;1),"Overdue",IF(OR(J52="Blocked",AND(H52&lt;='SETUP'!$D$11+14,I52&lt;0.5)),"At risk","On track")))))</x:f>
      </x:c>
      <x:c r="M52" s="4"/>
      <x:c r="N52" s="4"/>
      <x:c r="O52" s="4"/>
      <x:c r="P52" s="4"/>
      <x:c r="Q52" s="4"/>
      <x:c r="R52" s="4"/>
      <x:c r="S52" s="4"/>
      <x:c r="T52" s="4"/>
      <x:c r="AA52" t="n">
        <x:f>'EMPLOYEES'!$A$62</x:f>
        <x:v>0</x:v>
      </x:c>
      <x:c r="AE52" t="str">
        <x:f>IF(A52="","",IF(COUNTIF($A$11:$A$80,A52)&gt;1,"ERROR","PASS"))</x:f>
      </x:c>
      <x:c r="AF52" t="str">
        <x:f>IF(B52="","",IF(COUNTIF('EMPLOYEES'!$A$11:$A$60,B52)=0,"ERROR","PASS"))</x:f>
      </x:c>
    </x:row>
    <x:row r="53">
      <x:c r="A53" s="24"/>
      <x:c r="B53" s="24"/>
      <x:c r="C53" s="57" t="str">
        <x:f>IF(B53="","",IFERROR(INDEX('EMPLOYEES'!$B$11:$B$60,MATCH(B53,'EMPLOYEES'!$A$11:$A$60,0)),""))</x:f>
      </x:c>
      <x:c r="D53" s="57" t="str">
        <x:f>IF(B53="","",IFERROR(INDEX('EMPLOYEES'!$C$11:$C$60,MATCH(B53,'EMPLOYEES'!$A$11:$A$60,0)),""))</x:f>
      </x:c>
      <x:c r="E53" s="24"/>
      <x:c r="F53" s="68"/>
      <x:c r="G53" s="26"/>
      <x:c r="H53" s="26"/>
      <x:c r="I53" s="68"/>
      <x:c r="J53" s="24"/>
      <x:c r="K53" s="24"/>
      <x:c r="L53" s="57" t="str">
        <x:f>IF(A53="","",IF(J53="Complete","Complete",IF(OR(B53="",E53="",F53="",H53="",I53="",J53="",K53=""),"Missing",IF(AND(H53&lt;'SETUP'!$D$11,I53&lt;1),"Overdue",IF(OR(J53="Blocked",AND(H53&lt;='SETUP'!$D$11+14,I53&lt;0.5)),"At risk","On track")))))</x:f>
      </x:c>
      <x:c r="M53" s="4"/>
      <x:c r="N53" s="4"/>
      <x:c r="O53" s="4"/>
      <x:c r="P53" s="4"/>
      <x:c r="Q53" s="4"/>
      <x:c r="R53" s="4"/>
      <x:c r="S53" s="4"/>
      <x:c r="T53" s="4"/>
      <x:c r="AA53" t="n">
        <x:f>'EMPLOYEES'!$A$63</x:f>
        <x:v>0</x:v>
      </x:c>
      <x:c r="AE53" t="str">
        <x:f>IF(A53="","",IF(COUNTIF($A$11:$A$80,A53)&gt;1,"ERROR","PASS"))</x:f>
      </x:c>
      <x:c r="AF53" t="str">
        <x:f>IF(B53="","",IF(COUNTIF('EMPLOYEES'!$A$11:$A$60,B53)=0,"ERROR","PASS"))</x:f>
      </x:c>
    </x:row>
    <x:row r="54">
      <x:c r="A54" s="24"/>
      <x:c r="B54" s="24"/>
      <x:c r="C54" s="57" t="str">
        <x:f>IF(B54="","",IFERROR(INDEX('EMPLOYEES'!$B$11:$B$60,MATCH(B54,'EMPLOYEES'!$A$11:$A$60,0)),""))</x:f>
      </x:c>
      <x:c r="D54" s="57" t="str">
        <x:f>IF(B54="","",IFERROR(INDEX('EMPLOYEES'!$C$11:$C$60,MATCH(B54,'EMPLOYEES'!$A$11:$A$60,0)),""))</x:f>
      </x:c>
      <x:c r="E54" s="24"/>
      <x:c r="F54" s="68"/>
      <x:c r="G54" s="26"/>
      <x:c r="H54" s="26"/>
      <x:c r="I54" s="68"/>
      <x:c r="J54" s="24"/>
      <x:c r="K54" s="24"/>
      <x:c r="L54" s="57" t="str">
        <x:f>IF(A54="","",IF(J54="Complete","Complete",IF(OR(B54="",E54="",F54="",H54="",I54="",J54="",K54=""),"Missing",IF(AND(H54&lt;'SETUP'!$D$11,I54&lt;1),"Overdue",IF(OR(J54="Blocked",AND(H54&lt;='SETUP'!$D$11+14,I54&lt;0.5)),"At risk","On track")))))</x:f>
      </x:c>
      <x:c r="M54" s="4"/>
      <x:c r="N54" s="4"/>
      <x:c r="O54" s="4"/>
      <x:c r="P54" s="4"/>
      <x:c r="Q54" s="4"/>
      <x:c r="R54" s="4"/>
      <x:c r="S54" s="4"/>
      <x:c r="T54" s="4"/>
      <x:c r="AA54" t="n">
        <x:f>'EMPLOYEES'!$A$64</x:f>
        <x:v>0</x:v>
      </x:c>
      <x:c r="AE54" t="str">
        <x:f>IF(A54="","",IF(COUNTIF($A$11:$A$80,A54)&gt;1,"ERROR","PASS"))</x:f>
      </x:c>
      <x:c r="AF54" t="str">
        <x:f>IF(B54="","",IF(COUNTIF('EMPLOYEES'!$A$11:$A$60,B54)=0,"ERROR","PASS"))</x:f>
      </x:c>
    </x:row>
    <x:row r="55">
      <x:c r="A55" s="24"/>
      <x:c r="B55" s="24"/>
      <x:c r="C55" s="57" t="str">
        <x:f>IF(B55="","",IFERROR(INDEX('EMPLOYEES'!$B$11:$B$60,MATCH(B55,'EMPLOYEES'!$A$11:$A$60,0)),""))</x:f>
      </x:c>
      <x:c r="D55" s="57" t="str">
        <x:f>IF(B55="","",IFERROR(INDEX('EMPLOYEES'!$C$11:$C$60,MATCH(B55,'EMPLOYEES'!$A$11:$A$60,0)),""))</x:f>
      </x:c>
      <x:c r="E55" s="24"/>
      <x:c r="F55" s="68"/>
      <x:c r="G55" s="26"/>
      <x:c r="H55" s="26"/>
      <x:c r="I55" s="68"/>
      <x:c r="J55" s="24"/>
      <x:c r="K55" s="24"/>
      <x:c r="L55" s="57" t="str">
        <x:f>IF(A55="","",IF(J55="Complete","Complete",IF(OR(B55="",E55="",F55="",H55="",I55="",J55="",K55=""),"Missing",IF(AND(H55&lt;'SETUP'!$D$11,I55&lt;1),"Overdue",IF(OR(J55="Blocked",AND(H55&lt;='SETUP'!$D$11+14,I55&lt;0.5)),"At risk","On track")))))</x:f>
      </x:c>
      <x:c r="M55" s="4"/>
      <x:c r="N55" s="4"/>
      <x:c r="O55" s="4"/>
      <x:c r="P55" s="4"/>
      <x:c r="Q55" s="4"/>
      <x:c r="R55" s="4"/>
      <x:c r="S55" s="4"/>
      <x:c r="T55" s="4"/>
      <x:c r="AA55" t="n">
        <x:f>'EMPLOYEES'!$A$65</x:f>
        <x:v>0</x:v>
      </x:c>
      <x:c r="AE55" t="str">
        <x:f>IF(A55="","",IF(COUNTIF($A$11:$A$80,A55)&gt;1,"ERROR","PASS"))</x:f>
      </x:c>
      <x:c r="AF55" t="str">
        <x:f>IF(B55="","",IF(COUNTIF('EMPLOYEES'!$A$11:$A$60,B55)=0,"ERROR","PASS"))</x:f>
      </x:c>
    </x:row>
    <x:row r="56">
      <x:c r="A56" s="24"/>
      <x:c r="B56" s="24"/>
      <x:c r="C56" s="57" t="str">
        <x:f>IF(B56="","",IFERROR(INDEX('EMPLOYEES'!$B$11:$B$60,MATCH(B56,'EMPLOYEES'!$A$11:$A$60,0)),""))</x:f>
      </x:c>
      <x:c r="D56" s="57" t="str">
        <x:f>IF(B56="","",IFERROR(INDEX('EMPLOYEES'!$C$11:$C$60,MATCH(B56,'EMPLOYEES'!$A$11:$A$60,0)),""))</x:f>
      </x:c>
      <x:c r="E56" s="24"/>
      <x:c r="F56" s="68"/>
      <x:c r="G56" s="26"/>
      <x:c r="H56" s="26"/>
      <x:c r="I56" s="68"/>
      <x:c r="J56" s="24"/>
      <x:c r="K56" s="24"/>
      <x:c r="L56" s="57" t="str">
        <x:f>IF(A56="","",IF(J56="Complete","Complete",IF(OR(B56="",E56="",F56="",H56="",I56="",J56="",K56=""),"Missing",IF(AND(H56&lt;'SETUP'!$D$11,I56&lt;1),"Overdue",IF(OR(J56="Blocked",AND(H56&lt;='SETUP'!$D$11+14,I56&lt;0.5)),"At risk","On track")))))</x:f>
      </x:c>
      <x:c r="M56" s="4"/>
      <x:c r="N56" s="4"/>
      <x:c r="O56" s="4"/>
      <x:c r="P56" s="4"/>
      <x:c r="Q56" s="4"/>
      <x:c r="R56" s="4"/>
      <x:c r="S56" s="4"/>
      <x:c r="T56" s="4"/>
      <x:c r="AA56" t="n">
        <x:f>'EMPLOYEES'!$A$66</x:f>
        <x:v>0</x:v>
      </x:c>
      <x:c r="AE56" t="str">
        <x:f>IF(A56="","",IF(COUNTIF($A$11:$A$80,A56)&gt;1,"ERROR","PASS"))</x:f>
      </x:c>
      <x:c r="AF56" t="str">
        <x:f>IF(B56="","",IF(COUNTIF('EMPLOYEES'!$A$11:$A$60,B56)=0,"ERROR","PASS"))</x:f>
      </x:c>
    </x:row>
    <x:row r="57">
      <x:c r="A57" s="24"/>
      <x:c r="B57" s="24"/>
      <x:c r="C57" s="57" t="str">
        <x:f>IF(B57="","",IFERROR(INDEX('EMPLOYEES'!$B$11:$B$60,MATCH(B57,'EMPLOYEES'!$A$11:$A$60,0)),""))</x:f>
      </x:c>
      <x:c r="D57" s="57" t="str">
        <x:f>IF(B57="","",IFERROR(INDEX('EMPLOYEES'!$C$11:$C$60,MATCH(B57,'EMPLOYEES'!$A$11:$A$60,0)),""))</x:f>
      </x:c>
      <x:c r="E57" s="24"/>
      <x:c r="F57" s="68"/>
      <x:c r="G57" s="26"/>
      <x:c r="H57" s="26"/>
      <x:c r="I57" s="68"/>
      <x:c r="J57" s="24"/>
      <x:c r="K57" s="24"/>
      <x:c r="L57" s="57" t="str">
        <x:f>IF(A57="","",IF(J57="Complete","Complete",IF(OR(B57="",E57="",F57="",H57="",I57="",J57="",K57=""),"Missing",IF(AND(H57&lt;'SETUP'!$D$11,I57&lt;1),"Overdue",IF(OR(J57="Blocked",AND(H57&lt;='SETUP'!$D$11+14,I57&lt;0.5)),"At risk","On track")))))</x:f>
      </x:c>
      <x:c r="M57" s="4"/>
      <x:c r="N57" s="4"/>
      <x:c r="O57" s="4"/>
      <x:c r="P57" s="4"/>
      <x:c r="Q57" s="4"/>
      <x:c r="R57" s="4"/>
      <x:c r="S57" s="4"/>
      <x:c r="T57" s="4"/>
      <x:c r="AA57" t="n">
        <x:f>'EMPLOYEES'!$A$67</x:f>
        <x:v>0</x:v>
      </x:c>
      <x:c r="AE57" t="str">
        <x:f>IF(A57="","",IF(COUNTIF($A$11:$A$80,A57)&gt;1,"ERROR","PASS"))</x:f>
      </x:c>
      <x:c r="AF57" t="str">
        <x:f>IF(B57="","",IF(COUNTIF('EMPLOYEES'!$A$11:$A$60,B57)=0,"ERROR","PASS"))</x:f>
      </x:c>
    </x:row>
    <x:row r="58">
      <x:c r="A58" s="24"/>
      <x:c r="B58" s="24"/>
      <x:c r="C58" s="57" t="str">
        <x:f>IF(B58="","",IFERROR(INDEX('EMPLOYEES'!$B$11:$B$60,MATCH(B58,'EMPLOYEES'!$A$11:$A$60,0)),""))</x:f>
      </x:c>
      <x:c r="D58" s="57" t="str">
        <x:f>IF(B58="","",IFERROR(INDEX('EMPLOYEES'!$C$11:$C$60,MATCH(B58,'EMPLOYEES'!$A$11:$A$60,0)),""))</x:f>
      </x:c>
      <x:c r="E58" s="24"/>
      <x:c r="F58" s="68"/>
      <x:c r="G58" s="26"/>
      <x:c r="H58" s="26"/>
      <x:c r="I58" s="68"/>
      <x:c r="J58" s="24"/>
      <x:c r="K58" s="24"/>
      <x:c r="L58" s="57" t="str">
        <x:f>IF(A58="","",IF(J58="Complete","Complete",IF(OR(B58="",E58="",F58="",H58="",I58="",J58="",K58=""),"Missing",IF(AND(H58&lt;'SETUP'!$D$11,I58&lt;1),"Overdue",IF(OR(J58="Blocked",AND(H58&lt;='SETUP'!$D$11+14,I58&lt;0.5)),"At risk","On track")))))</x:f>
      </x:c>
      <x:c r="M58" s="4"/>
      <x:c r="N58" s="4"/>
      <x:c r="O58" s="4"/>
      <x:c r="P58" s="4"/>
      <x:c r="Q58" s="4"/>
      <x:c r="R58" s="4"/>
      <x:c r="S58" s="4"/>
      <x:c r="T58" s="4"/>
      <x:c r="AA58" t="n">
        <x:f>'EMPLOYEES'!$A$68</x:f>
        <x:v>0</x:v>
      </x:c>
      <x:c r="AE58" t="str">
        <x:f>IF(A58="","",IF(COUNTIF($A$11:$A$80,A58)&gt;1,"ERROR","PASS"))</x:f>
      </x:c>
      <x:c r="AF58" t="str">
        <x:f>IF(B58="","",IF(COUNTIF('EMPLOYEES'!$A$11:$A$60,B58)=0,"ERROR","PASS"))</x:f>
      </x:c>
    </x:row>
    <x:row r="59">
      <x:c r="A59" s="24"/>
      <x:c r="B59" s="24"/>
      <x:c r="C59" s="57" t="str">
        <x:f>IF(B59="","",IFERROR(INDEX('EMPLOYEES'!$B$11:$B$60,MATCH(B59,'EMPLOYEES'!$A$11:$A$60,0)),""))</x:f>
      </x:c>
      <x:c r="D59" s="57" t="str">
        <x:f>IF(B59="","",IFERROR(INDEX('EMPLOYEES'!$C$11:$C$60,MATCH(B59,'EMPLOYEES'!$A$11:$A$60,0)),""))</x:f>
      </x:c>
      <x:c r="E59" s="24"/>
      <x:c r="F59" s="68"/>
      <x:c r="G59" s="26"/>
      <x:c r="H59" s="26"/>
      <x:c r="I59" s="68"/>
      <x:c r="J59" s="24"/>
      <x:c r="K59" s="24"/>
      <x:c r="L59" s="57" t="str">
        <x:f>IF(A59="","",IF(J59="Complete","Complete",IF(OR(B59="",E59="",F59="",H59="",I59="",J59="",K59=""),"Missing",IF(AND(H59&lt;'SETUP'!$D$11,I59&lt;1),"Overdue",IF(OR(J59="Blocked",AND(H59&lt;='SETUP'!$D$11+14,I59&lt;0.5)),"At risk","On track")))))</x:f>
      </x:c>
      <x:c r="M59" s="4"/>
      <x:c r="N59" s="4"/>
      <x:c r="O59" s="4"/>
      <x:c r="P59" s="4"/>
      <x:c r="Q59" s="4"/>
      <x:c r="R59" s="4"/>
      <x:c r="S59" s="4"/>
      <x:c r="T59" s="4"/>
      <x:c r="AA59" t="n">
        <x:f>'EMPLOYEES'!$A$69</x:f>
        <x:v>0</x:v>
      </x:c>
      <x:c r="AE59" t="str">
        <x:f>IF(A59="","",IF(COUNTIF($A$11:$A$80,A59)&gt;1,"ERROR","PASS"))</x:f>
      </x:c>
      <x:c r="AF59" t="str">
        <x:f>IF(B59="","",IF(COUNTIF('EMPLOYEES'!$A$11:$A$60,B59)=0,"ERROR","PASS"))</x:f>
      </x:c>
    </x:row>
    <x:row r="60">
      <x:c r="A60" s="24"/>
      <x:c r="B60" s="24"/>
      <x:c r="C60" s="57" t="str">
        <x:f>IF(B60="","",IFERROR(INDEX('EMPLOYEES'!$B$11:$B$60,MATCH(B60,'EMPLOYEES'!$A$11:$A$60,0)),""))</x:f>
      </x:c>
      <x:c r="D60" s="57" t="str">
        <x:f>IF(B60="","",IFERROR(INDEX('EMPLOYEES'!$C$11:$C$60,MATCH(B60,'EMPLOYEES'!$A$11:$A$60,0)),""))</x:f>
      </x:c>
      <x:c r="E60" s="24"/>
      <x:c r="F60" s="68"/>
      <x:c r="G60" s="26"/>
      <x:c r="H60" s="26"/>
      <x:c r="I60" s="68"/>
      <x:c r="J60" s="24"/>
      <x:c r="K60" s="24"/>
      <x:c r="L60" s="57" t="str">
        <x:f>IF(A60="","",IF(J60="Complete","Complete",IF(OR(B60="",E60="",F60="",H60="",I60="",J60="",K60=""),"Missing",IF(AND(H60&lt;'SETUP'!$D$11,I60&lt;1),"Overdue",IF(OR(J60="Blocked",AND(H60&lt;='SETUP'!$D$11+14,I60&lt;0.5)),"At risk","On track")))))</x:f>
      </x:c>
      <x:c r="M60" s="4"/>
      <x:c r="N60" s="4"/>
      <x:c r="O60" s="4"/>
      <x:c r="P60" s="4"/>
      <x:c r="Q60" s="4"/>
      <x:c r="R60" s="4"/>
      <x:c r="S60" s="4"/>
      <x:c r="T60" s="4"/>
      <x:c r="AA60" t="n">
        <x:f>'EMPLOYEES'!$A$70</x:f>
        <x:v>0</x:v>
      </x:c>
      <x:c r="AE60" t="str">
        <x:f>IF(A60="","",IF(COUNTIF($A$11:$A$80,A60)&gt;1,"ERROR","PASS"))</x:f>
      </x:c>
      <x:c r="AF60" t="str">
        <x:f>IF(B60="","",IF(COUNTIF('EMPLOYEES'!$A$11:$A$60,B60)=0,"ERROR","PASS"))</x:f>
      </x:c>
    </x:row>
    <x:row r="61">
      <x:c r="A61" s="24"/>
      <x:c r="B61" s="24"/>
      <x:c r="C61" s="57" t="str">
        <x:f>IF(B61="","",IFERROR(INDEX('EMPLOYEES'!$B$11:$B$60,MATCH(B61,'EMPLOYEES'!$A$11:$A$60,0)),""))</x:f>
      </x:c>
      <x:c r="D61" s="57" t="str">
        <x:f>IF(B61="","",IFERROR(INDEX('EMPLOYEES'!$C$11:$C$60,MATCH(B61,'EMPLOYEES'!$A$11:$A$60,0)),""))</x:f>
      </x:c>
      <x:c r="E61" s="24"/>
      <x:c r="F61" s="68"/>
      <x:c r="G61" s="26"/>
      <x:c r="H61" s="26"/>
      <x:c r="I61" s="68"/>
      <x:c r="J61" s="24"/>
      <x:c r="K61" s="24"/>
      <x:c r="L61" s="57" t="str">
        <x:f>IF(A61="","",IF(J61="Complete","Complete",IF(OR(B61="",E61="",F61="",H61="",I61="",J61="",K61=""),"Missing",IF(AND(H61&lt;'SETUP'!$D$11,I61&lt;1),"Overdue",IF(OR(J61="Blocked",AND(H61&lt;='SETUP'!$D$11+14,I61&lt;0.5)),"At risk","On track")))))</x:f>
      </x:c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IF(A61="","",IF(COUNTIF($A$11:$A$80,A61)&gt;1,"ERROR","PASS"))</x:f>
      </x:c>
      <x:c r="AF61" t="str">
        <x:f>IF(B61="","",IF(COUNTIF('EMPLOYEES'!$A$11:$A$60,B61)=0,"ERROR","PASS"))</x:f>
      </x:c>
    </x:row>
    <x:row r="62">
      <x:c r="A62" s="24"/>
      <x:c r="B62" s="24"/>
      <x:c r="C62" s="57" t="str">
        <x:f>IF(B62="","",IFERROR(INDEX('EMPLOYEES'!$B$11:$B$60,MATCH(B62,'EMPLOYEES'!$A$11:$A$60,0)),""))</x:f>
      </x:c>
      <x:c r="D62" s="57" t="str">
        <x:f>IF(B62="","",IFERROR(INDEX('EMPLOYEES'!$C$11:$C$60,MATCH(B62,'EMPLOYEES'!$A$11:$A$60,0)),""))</x:f>
      </x:c>
      <x:c r="E62" s="24"/>
      <x:c r="F62" s="68"/>
      <x:c r="G62" s="26"/>
      <x:c r="H62" s="26"/>
      <x:c r="I62" s="68"/>
      <x:c r="J62" s="24"/>
      <x:c r="K62" s="24"/>
      <x:c r="L62" s="57" t="str">
        <x:f>IF(A62="","",IF(J62="Complete","Complete",IF(OR(B62="",E62="",F62="",H62="",I62="",J62="",K62=""),"Missing",IF(AND(H62&lt;'SETUP'!$D$11,I62&lt;1),"Overdue",IF(OR(J62="Blocked",AND(H62&lt;='SETUP'!$D$11+14,I62&lt;0.5)),"At risk","On track")))))</x:f>
      </x:c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IF(A62="","",IF(COUNTIF($A$11:$A$80,A62)&gt;1,"ERROR","PASS"))</x:f>
      </x:c>
      <x:c r="AF62" t="str">
        <x:f>IF(B62="","",IF(COUNTIF('EMPLOYEES'!$A$11:$A$60,B62)=0,"ERROR","PASS"))</x:f>
      </x:c>
    </x:row>
    <x:row r="63">
      <x:c r="A63" s="24"/>
      <x:c r="B63" s="24"/>
      <x:c r="C63" s="57" t="str">
        <x:f>IF(B63="","",IFERROR(INDEX('EMPLOYEES'!$B$11:$B$60,MATCH(B63,'EMPLOYEES'!$A$11:$A$60,0)),""))</x:f>
      </x:c>
      <x:c r="D63" s="57" t="str">
        <x:f>IF(B63="","",IFERROR(INDEX('EMPLOYEES'!$C$11:$C$60,MATCH(B63,'EMPLOYEES'!$A$11:$A$60,0)),""))</x:f>
      </x:c>
      <x:c r="E63" s="24"/>
      <x:c r="F63" s="68"/>
      <x:c r="G63" s="26"/>
      <x:c r="H63" s="26"/>
      <x:c r="I63" s="68"/>
      <x:c r="J63" s="24"/>
      <x:c r="K63" s="24"/>
      <x:c r="L63" s="57" t="str">
        <x:f>IF(A63="","",IF(J63="Complete","Complete",IF(OR(B63="",E63="",F63="",H63="",I63="",J63="",K63=""),"Missing",IF(AND(H63&lt;'SETUP'!$D$11,I63&lt;1),"Overdue",IF(OR(J63="Blocked",AND(H63&lt;='SETUP'!$D$11+14,I63&lt;0.5)),"At risk","On track")))))</x:f>
      </x:c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IF(A63="","",IF(COUNTIF($A$11:$A$80,A63)&gt;1,"ERROR","PASS"))</x:f>
      </x:c>
      <x:c r="AF63" t="str">
        <x:f>IF(B63="","",IF(COUNTIF('EMPLOYEES'!$A$11:$A$60,B63)=0,"ERROR","PASS"))</x:f>
      </x:c>
    </x:row>
    <x:row r="64">
      <x:c r="A64" s="24"/>
      <x:c r="B64" s="24"/>
      <x:c r="C64" s="57" t="str">
        <x:f>IF(B64="","",IFERROR(INDEX('EMPLOYEES'!$B$11:$B$60,MATCH(B64,'EMPLOYEES'!$A$11:$A$60,0)),""))</x:f>
      </x:c>
      <x:c r="D64" s="57" t="str">
        <x:f>IF(B64="","",IFERROR(INDEX('EMPLOYEES'!$C$11:$C$60,MATCH(B64,'EMPLOYEES'!$A$11:$A$60,0)),""))</x:f>
      </x:c>
      <x:c r="E64" s="24"/>
      <x:c r="F64" s="68"/>
      <x:c r="G64" s="26"/>
      <x:c r="H64" s="26"/>
      <x:c r="I64" s="68"/>
      <x:c r="J64" s="24"/>
      <x:c r="K64" s="24"/>
      <x:c r="L64" s="57" t="str">
        <x:f>IF(A64="","",IF(J64="Complete","Complete",IF(OR(B64="",E64="",F64="",H64="",I64="",J64="",K64=""),"Missing",IF(AND(H64&lt;'SETUP'!$D$11,I64&lt;1),"Overdue",IF(OR(J64="Blocked",AND(H64&lt;='SETUP'!$D$11+14,I64&lt;0.5)),"At risk","On track")))))</x:f>
      </x:c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IF(A64="","",IF(COUNTIF($A$11:$A$80,A64)&gt;1,"ERROR","PASS"))</x:f>
      </x:c>
      <x:c r="AF64" t="str">
        <x:f>IF(B64="","",IF(COUNTIF('EMPLOYEES'!$A$11:$A$60,B64)=0,"ERROR","PASS"))</x:f>
      </x:c>
    </x:row>
    <x:row r="65">
      <x:c r="A65" s="24"/>
      <x:c r="B65" s="24"/>
      <x:c r="C65" s="57" t="str">
        <x:f>IF(B65="","",IFERROR(INDEX('EMPLOYEES'!$B$11:$B$60,MATCH(B65,'EMPLOYEES'!$A$11:$A$60,0)),""))</x:f>
      </x:c>
      <x:c r="D65" s="57" t="str">
        <x:f>IF(B65="","",IFERROR(INDEX('EMPLOYEES'!$C$11:$C$60,MATCH(B65,'EMPLOYEES'!$A$11:$A$60,0)),""))</x:f>
      </x:c>
      <x:c r="E65" s="24"/>
      <x:c r="F65" s="68"/>
      <x:c r="G65" s="26"/>
      <x:c r="H65" s="26"/>
      <x:c r="I65" s="68"/>
      <x:c r="J65" s="24"/>
      <x:c r="K65" s="24"/>
      <x:c r="L65" s="57" t="str">
        <x:f>IF(A65="","",IF(J65="Complete","Complete",IF(OR(B65="",E65="",F65="",H65="",I65="",J65="",K65=""),"Missing",IF(AND(H65&lt;'SETUP'!$D$11,I65&lt;1),"Overdue",IF(OR(J65="Blocked",AND(H65&lt;='SETUP'!$D$11+14,I65&lt;0.5)),"At risk","On track")))))</x:f>
      </x:c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IF(A65="","",IF(COUNTIF($A$11:$A$80,A65)&gt;1,"ERROR","PASS"))</x:f>
      </x:c>
      <x:c r="AF65" t="str">
        <x:f>IF(B65="","",IF(COUNTIF('EMPLOYEES'!$A$11:$A$60,B65)=0,"ERROR","PASS"))</x:f>
      </x:c>
    </x:row>
    <x:row r="66">
      <x:c r="A66" s="24"/>
      <x:c r="B66" s="24"/>
      <x:c r="C66" s="57" t="str">
        <x:f>IF(B66="","",IFERROR(INDEX('EMPLOYEES'!$B$11:$B$60,MATCH(B66,'EMPLOYEES'!$A$11:$A$60,0)),""))</x:f>
      </x:c>
      <x:c r="D66" s="57" t="str">
        <x:f>IF(B66="","",IFERROR(INDEX('EMPLOYEES'!$C$11:$C$60,MATCH(B66,'EMPLOYEES'!$A$11:$A$60,0)),""))</x:f>
      </x:c>
      <x:c r="E66" s="24"/>
      <x:c r="F66" s="68"/>
      <x:c r="G66" s="26"/>
      <x:c r="H66" s="26"/>
      <x:c r="I66" s="68"/>
      <x:c r="J66" s="24"/>
      <x:c r="K66" s="24"/>
      <x:c r="L66" s="57" t="str">
        <x:f>IF(A66="","",IF(J66="Complete","Complete",IF(OR(B66="",E66="",F66="",H66="",I66="",J66="",K66=""),"Missing",IF(AND(H66&lt;'SETUP'!$D$11,I66&lt;1),"Overdue",IF(OR(J66="Blocked",AND(H66&lt;='SETUP'!$D$11+14,I66&lt;0.5)),"At risk","On track")))))</x:f>
      </x:c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IF(A66="","",IF(COUNTIF($A$11:$A$80,A66)&gt;1,"ERROR","PASS"))</x:f>
      </x:c>
      <x:c r="AF66" t="str">
        <x:f>IF(B66="","",IF(COUNTIF('EMPLOYEES'!$A$11:$A$60,B66)=0,"ERROR","PASS"))</x:f>
      </x:c>
    </x:row>
    <x:row r="67">
      <x:c r="A67" s="24"/>
      <x:c r="B67" s="24"/>
      <x:c r="C67" s="57" t="str">
        <x:f>IF(B67="","",IFERROR(INDEX('EMPLOYEES'!$B$11:$B$60,MATCH(B67,'EMPLOYEES'!$A$11:$A$60,0)),""))</x:f>
      </x:c>
      <x:c r="D67" s="57" t="str">
        <x:f>IF(B67="","",IFERROR(INDEX('EMPLOYEES'!$C$11:$C$60,MATCH(B67,'EMPLOYEES'!$A$11:$A$60,0)),""))</x:f>
      </x:c>
      <x:c r="E67" s="24"/>
      <x:c r="F67" s="68"/>
      <x:c r="G67" s="26"/>
      <x:c r="H67" s="26"/>
      <x:c r="I67" s="68"/>
      <x:c r="J67" s="24"/>
      <x:c r="K67" s="24"/>
      <x:c r="L67" s="57" t="str">
        <x:f>IF(A67="","",IF(J67="Complete","Complete",IF(OR(B67="",E67="",F67="",H67="",I67="",J67="",K67=""),"Missing",IF(AND(H67&lt;'SETUP'!$D$11,I67&lt;1),"Overdue",IF(OR(J67="Blocked",AND(H67&lt;='SETUP'!$D$11+14,I67&lt;0.5)),"At risk","On track")))))</x:f>
      </x:c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IF(A67="","",IF(COUNTIF($A$11:$A$80,A67)&gt;1,"ERROR","PASS"))</x:f>
      </x:c>
      <x:c r="AF67" t="str">
        <x:f>IF(B67="","",IF(COUNTIF('EMPLOYEES'!$A$11:$A$60,B67)=0,"ERROR","PASS"))</x:f>
      </x:c>
    </x:row>
    <x:row r="68">
      <x:c r="A68" s="24"/>
      <x:c r="B68" s="24"/>
      <x:c r="C68" s="57" t="str">
        <x:f>IF(B68="","",IFERROR(INDEX('EMPLOYEES'!$B$11:$B$60,MATCH(B68,'EMPLOYEES'!$A$11:$A$60,0)),""))</x:f>
      </x:c>
      <x:c r="D68" s="57" t="str">
        <x:f>IF(B68="","",IFERROR(INDEX('EMPLOYEES'!$C$11:$C$60,MATCH(B68,'EMPLOYEES'!$A$11:$A$60,0)),""))</x:f>
      </x:c>
      <x:c r="E68" s="24"/>
      <x:c r="F68" s="68"/>
      <x:c r="G68" s="26"/>
      <x:c r="H68" s="26"/>
      <x:c r="I68" s="68"/>
      <x:c r="J68" s="24"/>
      <x:c r="K68" s="24"/>
      <x:c r="L68" s="57" t="str">
        <x:f>IF(A68="","",IF(J68="Complete","Complete",IF(OR(B68="",E68="",F68="",H68="",I68="",J68="",K68=""),"Missing",IF(AND(H68&lt;'SETUP'!$D$11,I68&lt;1),"Overdue",IF(OR(J68="Blocked",AND(H68&lt;='SETUP'!$D$11+14,I68&lt;0.5)),"At risk","On track")))))</x:f>
      </x:c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IF(A68="","",IF(COUNTIF($A$11:$A$80,A68)&gt;1,"ERROR","PASS"))</x:f>
      </x:c>
      <x:c r="AF68" t="str">
        <x:f>IF(B68="","",IF(COUNTIF('EMPLOYEES'!$A$11:$A$60,B68)=0,"ERROR","PASS"))</x:f>
      </x:c>
    </x:row>
    <x:row r="69">
      <x:c r="A69" s="24"/>
      <x:c r="B69" s="24"/>
      <x:c r="C69" s="57" t="str">
        <x:f>IF(B69="","",IFERROR(INDEX('EMPLOYEES'!$B$11:$B$60,MATCH(B69,'EMPLOYEES'!$A$11:$A$60,0)),""))</x:f>
      </x:c>
      <x:c r="D69" s="57" t="str">
        <x:f>IF(B69="","",IFERROR(INDEX('EMPLOYEES'!$C$11:$C$60,MATCH(B69,'EMPLOYEES'!$A$11:$A$60,0)),""))</x:f>
      </x:c>
      <x:c r="E69" s="24"/>
      <x:c r="F69" s="68"/>
      <x:c r="G69" s="26"/>
      <x:c r="H69" s="26"/>
      <x:c r="I69" s="68"/>
      <x:c r="J69" s="24"/>
      <x:c r="K69" s="24"/>
      <x:c r="L69" s="57" t="str">
        <x:f>IF(A69="","",IF(J69="Complete","Complete",IF(OR(B69="",E69="",F69="",H69="",I69="",J69="",K69=""),"Missing",IF(AND(H69&lt;'SETUP'!$D$11,I69&lt;1),"Overdue",IF(OR(J69="Blocked",AND(H69&lt;='SETUP'!$D$11+14,I69&lt;0.5)),"At risk","On track")))))</x:f>
      </x:c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IF(A69="","",IF(COUNTIF($A$11:$A$80,A69)&gt;1,"ERROR","PASS"))</x:f>
      </x:c>
      <x:c r="AF69" t="str">
        <x:f>IF(B69="","",IF(COUNTIF('EMPLOYEES'!$A$11:$A$60,B69)=0,"ERROR","PASS"))</x:f>
      </x:c>
    </x:row>
    <x:row r="70">
      <x:c r="A70" s="24"/>
      <x:c r="B70" s="24"/>
      <x:c r="C70" s="57" t="str">
        <x:f>IF(B70="","",IFERROR(INDEX('EMPLOYEES'!$B$11:$B$60,MATCH(B70,'EMPLOYEES'!$A$11:$A$60,0)),""))</x:f>
      </x:c>
      <x:c r="D70" s="57" t="str">
        <x:f>IF(B70="","",IFERROR(INDEX('EMPLOYEES'!$C$11:$C$60,MATCH(B70,'EMPLOYEES'!$A$11:$A$60,0)),""))</x:f>
      </x:c>
      <x:c r="E70" s="24"/>
      <x:c r="F70" s="68"/>
      <x:c r="G70" s="26"/>
      <x:c r="H70" s="26"/>
      <x:c r="I70" s="68"/>
      <x:c r="J70" s="24"/>
      <x:c r="K70" s="24"/>
      <x:c r="L70" s="57" t="str">
        <x:f>IF(A70="","",IF(J70="Complete","Complete",IF(OR(B70="",E70="",F70="",H70="",I70="",J70="",K70=""),"Missing",IF(AND(H70&lt;'SETUP'!$D$11,I70&lt;1),"Overdue",IF(OR(J70="Blocked",AND(H70&lt;='SETUP'!$D$11+14,I70&lt;0.5)),"At risk","On track")))))</x:f>
      </x:c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IF(A70="","",IF(COUNTIF($A$11:$A$80,A70)&gt;1,"ERROR","PASS"))</x:f>
      </x:c>
      <x:c r="AF70" t="str">
        <x:f>IF(B70="","",IF(COUNTIF('EMPLOYEES'!$A$11:$A$60,B70)=0,"ERROR","PASS"))</x:f>
      </x:c>
    </x:row>
    <x:row r="71">
      <x:c r="A71" s="24"/>
      <x:c r="B71" s="24"/>
      <x:c r="C71" s="57" t="str">
        <x:f>IF(B71="","",IFERROR(INDEX('EMPLOYEES'!$B$11:$B$60,MATCH(B71,'EMPLOYEES'!$A$11:$A$60,0)),""))</x:f>
      </x:c>
      <x:c r="D71" s="57" t="str">
        <x:f>IF(B71="","",IFERROR(INDEX('EMPLOYEES'!$C$11:$C$60,MATCH(B71,'EMPLOYEES'!$A$11:$A$60,0)),""))</x:f>
      </x:c>
      <x:c r="E71" s="24"/>
      <x:c r="F71" s="68"/>
      <x:c r="G71" s="26"/>
      <x:c r="H71" s="26"/>
      <x:c r="I71" s="68"/>
      <x:c r="J71" s="24"/>
      <x:c r="K71" s="24"/>
      <x:c r="L71" s="57" t="str">
        <x:f>IF(A71="","",IF(J71="Complete","Complete",IF(OR(B71="",E71="",F71="",H71="",I71="",J71="",K71=""),"Missing",IF(AND(H71&lt;'SETUP'!$D$11,I71&lt;1),"Overdue",IF(OR(J71="Blocked",AND(H71&lt;='SETUP'!$D$11+14,I71&lt;0.5)),"At risk","On track")))))</x:f>
      </x:c>
      <x:c r="M71" s="4"/>
      <x:c r="N71" s="4"/>
      <x:c r="O71" s="4"/>
      <x:c r="P71" s="4"/>
      <x:c r="Q71" s="4"/>
      <x:c r="R71" s="4"/>
      <x:c r="S71" s="4"/>
      <x:c r="T71" s="4"/>
      <x:c r="AE71" t="str">
        <x:f>IF(A71="","",IF(COUNTIF($A$11:$A$80,A71)&gt;1,"ERROR","PASS"))</x:f>
      </x:c>
      <x:c r="AF71" t="str">
        <x:f>IF(B71="","",IF(COUNTIF('EMPLOYEES'!$A$11:$A$60,B71)=0,"ERROR","PASS"))</x:f>
      </x:c>
    </x:row>
    <x:row r="72">
      <x:c r="A72" s="24"/>
      <x:c r="B72" s="24"/>
      <x:c r="C72" s="57" t="str">
        <x:f>IF(B72="","",IFERROR(INDEX('EMPLOYEES'!$B$11:$B$60,MATCH(B72,'EMPLOYEES'!$A$11:$A$60,0)),""))</x:f>
      </x:c>
      <x:c r="D72" s="57" t="str">
        <x:f>IF(B72="","",IFERROR(INDEX('EMPLOYEES'!$C$11:$C$60,MATCH(B72,'EMPLOYEES'!$A$11:$A$60,0)),""))</x:f>
      </x:c>
      <x:c r="E72" s="24"/>
      <x:c r="F72" s="68"/>
      <x:c r="G72" s="26"/>
      <x:c r="H72" s="26"/>
      <x:c r="I72" s="68"/>
      <x:c r="J72" s="24"/>
      <x:c r="K72" s="24"/>
      <x:c r="L72" s="57" t="str">
        <x:f>IF(A72="","",IF(J72="Complete","Complete",IF(OR(B72="",E72="",F72="",H72="",I72="",J72="",K72=""),"Missing",IF(AND(H72&lt;'SETUP'!$D$11,I72&lt;1),"Overdue",IF(OR(J72="Blocked",AND(H72&lt;='SETUP'!$D$11+14,I72&lt;0.5)),"At risk","On track")))))</x:f>
      </x:c>
      <x:c r="M72" s="4"/>
      <x:c r="N72" s="4"/>
      <x:c r="O72" s="4"/>
      <x:c r="P72" s="4"/>
      <x:c r="Q72" s="4"/>
      <x:c r="R72" s="4"/>
      <x:c r="S72" s="4"/>
      <x:c r="T72" s="4"/>
      <x:c r="AE72" t="str">
        <x:f>IF(A72="","",IF(COUNTIF($A$11:$A$80,A72)&gt;1,"ERROR","PASS"))</x:f>
      </x:c>
      <x:c r="AF72" t="str">
        <x:f>IF(B72="","",IF(COUNTIF('EMPLOYEES'!$A$11:$A$60,B72)=0,"ERROR","PASS"))</x:f>
      </x:c>
    </x:row>
    <x:row r="73">
      <x:c r="A73" s="24"/>
      <x:c r="B73" s="24"/>
      <x:c r="C73" s="57" t="str">
        <x:f>IF(B73="","",IFERROR(INDEX('EMPLOYEES'!$B$11:$B$60,MATCH(B73,'EMPLOYEES'!$A$11:$A$60,0)),""))</x:f>
      </x:c>
      <x:c r="D73" s="57" t="str">
        <x:f>IF(B73="","",IFERROR(INDEX('EMPLOYEES'!$C$11:$C$60,MATCH(B73,'EMPLOYEES'!$A$11:$A$60,0)),""))</x:f>
      </x:c>
      <x:c r="E73" s="24"/>
      <x:c r="F73" s="68"/>
      <x:c r="G73" s="26"/>
      <x:c r="H73" s="26"/>
      <x:c r="I73" s="68"/>
      <x:c r="J73" s="24"/>
      <x:c r="K73" s="24"/>
      <x:c r="L73" s="57" t="str">
        <x:f>IF(A73="","",IF(J73="Complete","Complete",IF(OR(B73="",E73="",F73="",H73="",I73="",J73="",K73=""),"Missing",IF(AND(H73&lt;'SETUP'!$D$11,I73&lt;1),"Overdue",IF(OR(J73="Blocked",AND(H73&lt;='SETUP'!$D$11+14,I73&lt;0.5)),"At risk","On track")))))</x:f>
      </x:c>
      <x:c r="M73" s="4"/>
      <x:c r="N73" s="4"/>
      <x:c r="O73" s="4"/>
      <x:c r="P73" s="4"/>
      <x:c r="Q73" s="4"/>
      <x:c r="R73" s="4"/>
      <x:c r="S73" s="4"/>
      <x:c r="T73" s="4"/>
      <x:c r="AE73" t="str">
        <x:f>IF(A73="","",IF(COUNTIF($A$11:$A$80,A73)&gt;1,"ERROR","PASS"))</x:f>
      </x:c>
      <x:c r="AF73" t="str">
        <x:f>IF(B73="","",IF(COUNTIF('EMPLOYEES'!$A$11:$A$60,B73)=0,"ERROR","PASS"))</x:f>
      </x:c>
    </x:row>
    <x:row r="74">
      <x:c r="A74" s="24"/>
      <x:c r="B74" s="24"/>
      <x:c r="C74" s="57" t="str">
        <x:f>IF(B74="","",IFERROR(INDEX('EMPLOYEES'!$B$11:$B$60,MATCH(B74,'EMPLOYEES'!$A$11:$A$60,0)),""))</x:f>
      </x:c>
      <x:c r="D74" s="57" t="str">
        <x:f>IF(B74="","",IFERROR(INDEX('EMPLOYEES'!$C$11:$C$60,MATCH(B74,'EMPLOYEES'!$A$11:$A$60,0)),""))</x:f>
      </x:c>
      <x:c r="E74" s="24"/>
      <x:c r="F74" s="68"/>
      <x:c r="G74" s="26"/>
      <x:c r="H74" s="26"/>
      <x:c r="I74" s="68"/>
      <x:c r="J74" s="24"/>
      <x:c r="K74" s="24"/>
      <x:c r="L74" s="57" t="str">
        <x:f>IF(A74="","",IF(J74="Complete","Complete",IF(OR(B74="",E74="",F74="",H74="",I74="",J74="",K74=""),"Missing",IF(AND(H74&lt;'SETUP'!$D$11,I74&lt;1),"Overdue",IF(OR(J74="Blocked",AND(H74&lt;='SETUP'!$D$11+14,I74&lt;0.5)),"At risk","On track")))))</x:f>
      </x:c>
      <x:c r="M74" s="4"/>
      <x:c r="N74" s="4"/>
      <x:c r="O74" s="4"/>
      <x:c r="P74" s="4"/>
      <x:c r="Q74" s="4"/>
      <x:c r="R74" s="4"/>
      <x:c r="S74" s="4"/>
      <x:c r="T74" s="4"/>
      <x:c r="AE74" t="str">
        <x:f>IF(A74="","",IF(COUNTIF($A$11:$A$80,A74)&gt;1,"ERROR","PASS"))</x:f>
      </x:c>
      <x:c r="AF74" t="str">
        <x:f>IF(B74="","",IF(COUNTIF('EMPLOYEES'!$A$11:$A$60,B74)=0,"ERROR","PASS"))</x:f>
      </x:c>
    </x:row>
    <x:row r="75">
      <x:c r="A75" s="24"/>
      <x:c r="B75" s="24"/>
      <x:c r="C75" s="57" t="str">
        <x:f>IF(B75="","",IFERROR(INDEX('EMPLOYEES'!$B$11:$B$60,MATCH(B75,'EMPLOYEES'!$A$11:$A$60,0)),""))</x:f>
      </x:c>
      <x:c r="D75" s="57" t="str">
        <x:f>IF(B75="","",IFERROR(INDEX('EMPLOYEES'!$C$11:$C$60,MATCH(B75,'EMPLOYEES'!$A$11:$A$60,0)),""))</x:f>
      </x:c>
      <x:c r="E75" s="24"/>
      <x:c r="F75" s="68"/>
      <x:c r="G75" s="26"/>
      <x:c r="H75" s="26"/>
      <x:c r="I75" s="68"/>
      <x:c r="J75" s="24"/>
      <x:c r="K75" s="24"/>
      <x:c r="L75" s="57" t="str">
        <x:f>IF(A75="","",IF(J75="Complete","Complete",IF(OR(B75="",E75="",F75="",H75="",I75="",J75="",K75=""),"Missing",IF(AND(H75&lt;'SETUP'!$D$11,I75&lt;1),"Overdue",IF(OR(J75="Blocked",AND(H75&lt;='SETUP'!$D$11+14,I75&lt;0.5)),"At risk","On track")))))</x:f>
      </x:c>
      <x:c r="M75" s="4"/>
      <x:c r="N75" s="4"/>
      <x:c r="O75" s="4"/>
      <x:c r="P75" s="4"/>
      <x:c r="Q75" s="4"/>
      <x:c r="R75" s="4"/>
      <x:c r="S75" s="4"/>
      <x:c r="T75" s="4"/>
      <x:c r="AE75" t="str">
        <x:f>IF(A75="","",IF(COUNTIF($A$11:$A$80,A75)&gt;1,"ERROR","PASS"))</x:f>
      </x:c>
      <x:c r="AF75" t="str">
        <x:f>IF(B75="","",IF(COUNTIF('EMPLOYEES'!$A$11:$A$60,B75)=0,"ERROR","PASS"))</x:f>
      </x:c>
    </x:row>
    <x:row r="76">
      <x:c r="A76" s="24"/>
      <x:c r="B76" s="24"/>
      <x:c r="C76" s="57" t="str">
        <x:f>IF(B76="","",IFERROR(INDEX('EMPLOYEES'!$B$11:$B$60,MATCH(B76,'EMPLOYEES'!$A$11:$A$60,0)),""))</x:f>
      </x:c>
      <x:c r="D76" s="57" t="str">
        <x:f>IF(B76="","",IFERROR(INDEX('EMPLOYEES'!$C$11:$C$60,MATCH(B76,'EMPLOYEES'!$A$11:$A$60,0)),""))</x:f>
      </x:c>
      <x:c r="E76" s="24"/>
      <x:c r="F76" s="68"/>
      <x:c r="G76" s="26"/>
      <x:c r="H76" s="26"/>
      <x:c r="I76" s="68"/>
      <x:c r="J76" s="24"/>
      <x:c r="K76" s="24"/>
      <x:c r="L76" s="57" t="str">
        <x:f>IF(A76="","",IF(J76="Complete","Complete",IF(OR(B76="",E76="",F76="",H76="",I76="",J76="",K76=""),"Missing",IF(AND(H76&lt;'SETUP'!$D$11,I76&lt;1),"Overdue",IF(OR(J76="Blocked",AND(H76&lt;='SETUP'!$D$11+14,I76&lt;0.5)),"At risk","On track")))))</x:f>
      </x:c>
      <x:c r="M76" s="4"/>
      <x:c r="N76" s="4"/>
      <x:c r="O76" s="4"/>
      <x:c r="P76" s="4"/>
      <x:c r="Q76" s="4"/>
      <x:c r="R76" s="4"/>
      <x:c r="S76" s="4"/>
      <x:c r="T76" s="4"/>
      <x:c r="AE76" t="str">
        <x:f>IF(A76="","",IF(COUNTIF($A$11:$A$80,A76)&gt;1,"ERROR","PASS"))</x:f>
      </x:c>
      <x:c r="AF76" t="str">
        <x:f>IF(B76="","",IF(COUNTIF('EMPLOYEES'!$A$11:$A$60,B76)=0,"ERROR","PASS"))</x:f>
      </x:c>
    </x:row>
    <x:row r="77">
      <x:c r="A77" s="24"/>
      <x:c r="B77" s="24"/>
      <x:c r="C77" s="57" t="str">
        <x:f>IF(B77="","",IFERROR(INDEX('EMPLOYEES'!$B$11:$B$60,MATCH(B77,'EMPLOYEES'!$A$11:$A$60,0)),""))</x:f>
      </x:c>
      <x:c r="D77" s="57" t="str">
        <x:f>IF(B77="","",IFERROR(INDEX('EMPLOYEES'!$C$11:$C$60,MATCH(B77,'EMPLOYEES'!$A$11:$A$60,0)),""))</x:f>
      </x:c>
      <x:c r="E77" s="24"/>
      <x:c r="F77" s="68"/>
      <x:c r="G77" s="26"/>
      <x:c r="H77" s="26"/>
      <x:c r="I77" s="68"/>
      <x:c r="J77" s="24"/>
      <x:c r="K77" s="24"/>
      <x:c r="L77" s="57" t="str">
        <x:f>IF(A77="","",IF(J77="Complete","Complete",IF(OR(B77="",E77="",F77="",H77="",I77="",J77="",K77=""),"Missing",IF(AND(H77&lt;'SETUP'!$D$11,I77&lt;1),"Overdue",IF(OR(J77="Blocked",AND(H77&lt;='SETUP'!$D$11+14,I77&lt;0.5)),"At risk","On track")))))</x:f>
      </x:c>
      <x:c r="M77" s="4"/>
      <x:c r="N77" s="4"/>
      <x:c r="O77" s="4"/>
      <x:c r="P77" s="4"/>
      <x:c r="Q77" s="4"/>
      <x:c r="R77" s="4"/>
      <x:c r="S77" s="4"/>
      <x:c r="T77" s="4"/>
      <x:c r="AE77" t="str">
        <x:f>IF(A77="","",IF(COUNTIF($A$11:$A$80,A77)&gt;1,"ERROR","PASS"))</x:f>
      </x:c>
      <x:c r="AF77" t="str">
        <x:f>IF(B77="","",IF(COUNTIF('EMPLOYEES'!$A$11:$A$60,B77)=0,"ERROR","PASS"))</x:f>
      </x:c>
    </x:row>
    <x:row r="78">
      <x:c r="A78" s="24"/>
      <x:c r="B78" s="24"/>
      <x:c r="C78" s="57" t="str">
        <x:f>IF(B78="","",IFERROR(INDEX('EMPLOYEES'!$B$11:$B$60,MATCH(B78,'EMPLOYEES'!$A$11:$A$60,0)),""))</x:f>
      </x:c>
      <x:c r="D78" s="57" t="str">
        <x:f>IF(B78="","",IFERROR(INDEX('EMPLOYEES'!$C$11:$C$60,MATCH(B78,'EMPLOYEES'!$A$11:$A$60,0)),""))</x:f>
      </x:c>
      <x:c r="E78" s="24"/>
      <x:c r="F78" s="68"/>
      <x:c r="G78" s="26"/>
      <x:c r="H78" s="26"/>
      <x:c r="I78" s="68"/>
      <x:c r="J78" s="24"/>
      <x:c r="K78" s="24"/>
      <x:c r="L78" s="57" t="str">
        <x:f>IF(A78="","",IF(J78="Complete","Complete",IF(OR(B78="",E78="",F78="",H78="",I78="",J78="",K78=""),"Missing",IF(AND(H78&lt;'SETUP'!$D$11,I78&lt;1),"Overdue",IF(OR(J78="Blocked",AND(H78&lt;='SETUP'!$D$11+14,I78&lt;0.5)),"At risk","On track")))))</x:f>
      </x:c>
      <x:c r="M78" s="4"/>
      <x:c r="N78" s="4"/>
      <x:c r="O78" s="4"/>
      <x:c r="P78" s="4"/>
      <x:c r="Q78" s="4"/>
      <x:c r="R78" s="4"/>
      <x:c r="S78" s="4"/>
      <x:c r="T78" s="4"/>
      <x:c r="AE78" t="str">
        <x:f>IF(A78="","",IF(COUNTIF($A$11:$A$80,A78)&gt;1,"ERROR","PASS"))</x:f>
      </x:c>
      <x:c r="AF78" t="str">
        <x:f>IF(B78="","",IF(COUNTIF('EMPLOYEES'!$A$11:$A$60,B78)=0,"ERROR","PASS"))</x:f>
      </x:c>
    </x:row>
    <x:row r="79">
      <x:c r="A79" s="24"/>
      <x:c r="B79" s="24"/>
      <x:c r="C79" s="57" t="str">
        <x:f>IF(B79="","",IFERROR(INDEX('EMPLOYEES'!$B$11:$B$60,MATCH(B79,'EMPLOYEES'!$A$11:$A$60,0)),""))</x:f>
      </x:c>
      <x:c r="D79" s="57" t="str">
        <x:f>IF(B79="","",IFERROR(INDEX('EMPLOYEES'!$C$11:$C$60,MATCH(B79,'EMPLOYEES'!$A$11:$A$60,0)),""))</x:f>
      </x:c>
      <x:c r="E79" s="24"/>
      <x:c r="F79" s="68"/>
      <x:c r="G79" s="26"/>
      <x:c r="H79" s="26"/>
      <x:c r="I79" s="68"/>
      <x:c r="J79" s="24"/>
      <x:c r="K79" s="24"/>
      <x:c r="L79" s="57" t="str">
        <x:f>IF(A79="","",IF(J79="Complete","Complete",IF(OR(B79="",E79="",F79="",H79="",I79="",J79="",K79=""),"Missing",IF(AND(H79&lt;'SETUP'!$D$11,I79&lt;1),"Overdue",IF(OR(J79="Blocked",AND(H79&lt;='SETUP'!$D$11+14,I79&lt;0.5)),"At risk","On track")))))</x:f>
      </x:c>
      <x:c r="M79" s="4"/>
      <x:c r="N79" s="4"/>
      <x:c r="O79" s="4"/>
      <x:c r="P79" s="4"/>
      <x:c r="Q79" s="4"/>
      <x:c r="R79" s="4"/>
      <x:c r="S79" s="4"/>
      <x:c r="T79" s="4"/>
      <x:c r="AE79" t="str">
        <x:f>IF(A79="","",IF(COUNTIF($A$11:$A$80,A79)&gt;1,"ERROR","PASS"))</x:f>
      </x:c>
      <x:c r="AF79" t="str">
        <x:f>IF(B79="","",IF(COUNTIF('EMPLOYEES'!$A$11:$A$60,B79)=0,"ERROR","PASS"))</x:f>
      </x:c>
    </x:row>
    <x:row r="80">
      <x:c r="A80" s="25"/>
      <x:c r="B80" s="25"/>
      <x:c r="C80" s="58" t="str">
        <x:f>IF(B80="","",IFERROR(INDEX('EMPLOYEES'!$B$11:$B$60,MATCH(B80,'EMPLOYEES'!$A$11:$A$60,0)),""))</x:f>
      </x:c>
      <x:c r="D80" s="58" t="str">
        <x:f>IF(B80="","",IFERROR(INDEX('EMPLOYEES'!$C$11:$C$60,MATCH(B80,'EMPLOYEES'!$A$11:$A$60,0)),""))</x:f>
      </x:c>
      <x:c r="E80" s="25"/>
      <x:c r="F80" s="69"/>
      <x:c r="G80" s="60"/>
      <x:c r="H80" s="60"/>
      <x:c r="I80" s="69"/>
      <x:c r="J80" s="25"/>
      <x:c r="K80" s="25"/>
      <x:c r="L80" s="58" t="str">
        <x:f>IF(A80="","",IF(J80="Complete","Complete",IF(OR(B80="",E80="",F80="",H80="",I80="",J80="",K80=""),"Missing",IF(AND(H80&lt;'SETUP'!$D$11,I80&lt;1),"Overdue",IF(OR(J80="Blocked",AND(H80&lt;='SETUP'!$D$11+14,I80&lt;0.5)),"At risk","On track")))))</x:f>
      </x:c>
      <x:c r="M80" s="4"/>
      <x:c r="N80" s="4"/>
      <x:c r="O80" s="4"/>
      <x:c r="P80" s="4"/>
      <x:c r="Q80" s="4"/>
      <x:c r="R80" s="4"/>
      <x:c r="S80" s="4"/>
      <x:c r="T80" s="4"/>
      <x:c r="AE80" t="str">
        <x:f>IF(A80="","",IF(COUNTIF($A$11:$A$80,A80)&gt;1,"ERROR","PASS"))</x:f>
      </x:c>
      <x:c r="AF80" t="str">
        <x:f>IF(B80="","",IF(COUNTIF('EMPLOYEES'!$A$11:$A$60,B80)=0,"ERROR","PASS"))</x:f>
      </x:c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80">
    <x:cfRule type="containsText" dxfId="5" priority="1" operator="containsText" text="Overdue"/>
    <x:cfRule type="containsText" dxfId="6" priority="2" operator="containsText" text="At risk"/>
  </x:conditionalFormatting>
  <x:dataValidations count="5">
    <x:dataValidation type="decimal" operator="between" sqref="F11:F80">
      <x:formula1>0</x:formula1>
      <x:formula2>1</x:formula2>
    </x:dataValidation>
    <x:dataValidation type="decimal" operator="between" sqref="I11:I80">
      <x:formula1>0</x:formula1>
      <x:formula2>1</x:formula2>
    </x:dataValidation>
    <x:dataValidation type="list" sqref="B11:B80">
      <x:formula1>$AA$1:$AA$60</x:formula1>
    </x:dataValidation>
    <x:dataValidation type="list" sqref="J11:J80">
      <x:formula1>$AB$1:$AB$5</x:formula1>
    </x:dataValidation>
    <x:dataValidation type="list" sqref="K11:K80">
      <x:formula1>$AC$1:$AC$4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b67d8a079234311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34" hidden="0" customWidth="1"/>
    <x:col min="5" max="5" width="20" hidden="0" customWidth="1"/>
    <x:col min="6" max="6" width="22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28" hidden="0" customWidth="1"/>
    <x:col min="12" max="12" width="16" hidden="0" customWidth="1"/>
    <x:col min="27" max="27" width="2" hidden="1" customWidth="1"/>
    <x:col min="28" max="28" width="2" hidden="1" customWidth="1"/>
    <x:col min="29" max="29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'EMPLOYEES'!$A$11</x:f>
        <x:v>E-001</x:v>
      </x:c>
      <x:c r="AB1" t="str">
        <x:v>Training</x:v>
      </x:c>
      <x:c r="AC1" t="str">
        <x:v>Planned</x:v>
      </x:c>
    </x:row>
    <x:row r="2" ht="24" customHeight="1">
      <x:c r="A2" s="7" t="str">
        <x:v>Home</x:v>
      </x:c>
      <x:c r="B2" s="7" t="str">
        <x:v>Home</x:v>
      </x:c>
      <x:c r="C2" s="7" t="str">
        <x:v>Dashboard</x:v>
      </x:c>
      <x:c r="D2" s="7" t="str">
        <x:v>Dashboard</x:v>
      </x:c>
      <x:c r="E2" s="7" t="str">
        <x:v>Employees</x:v>
      </x:c>
      <x:c r="F2" s="7" t="str">
        <x:v>Employees</x:v>
      </x:c>
      <x:c r="G2" s="7" t="str">
        <x:v>Check-ins</x:v>
      </x:c>
      <x:c r="H2" s="7" t="str">
        <x:v>Check-ins</x:v>
      </x:c>
      <x:c r="I2" s="7" t="str">
        <x:v>Goals</x:v>
      </x:c>
      <x:c r="J2" s="7" t="str">
        <x:v>Goals</x:v>
      </x:c>
      <x:c r="K2" s="8" t="str">
        <x:v>Development</x:v>
      </x:c>
      <x:c r="L2" s="8" t="str">
        <x:v>Development</x:v>
      </x:c>
      <x:c r="M2" s="7" t="str">
        <x:v>Documents</x:v>
      </x:c>
      <x:c r="N2" s="7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7" t="str">
        <x:v>Audit</x:v>
      </x:c>
      <x:c r="S2" s="7" t="str">
        <x:v>Audit</x:v>
      </x:c>
      <x:c r="T2" s="7" t="str">
        <x:v>Audit</x:v>
      </x:c>
      <x:c r="AA2" t="str">
        <x:f>'EMPLOYEES'!$A$12</x:f>
        <x:v>E-002</x:v>
      </x:c>
      <x:c r="AB2" t="str">
        <x:v>Certification</x:v>
      </x:c>
      <x:c r="AC2" t="str">
        <x:v>In progress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'EMPLOYEES'!$A$13</x:f>
        <x:v>E-003</x:v>
      </x:c>
      <x:c r="AB3" t="str">
        <x:v>Coaching</x:v>
      </x:c>
      <x:c r="AC3" t="str">
        <x:v>Complete</x:v>
      </x:c>
    </x:row>
    <x:row r="4" ht="20" customHeight="1">
      <x:c r="A4" s="10" t="str">
        <x:v>DEVELOPMENT PLANS</x:v>
      </x:c>
      <x:c r="B4" s="10" t="str">
        <x:v>DEVELOPMENT PLANS</x:v>
      </x:c>
      <x:c r="C4" s="10" t="str">
        <x:v>DEVELOPMENT PLANS</x:v>
      </x:c>
      <x:c r="D4" s="10" t="str">
        <x:v>DEVELOPMENT PLANS</x:v>
      </x:c>
      <x:c r="E4" s="10" t="str">
        <x:v>DEVELOPMENT PLANS</x:v>
      </x:c>
      <x:c r="F4" s="10" t="str">
        <x:v>DEVELOPMENT PLANS</x:v>
      </x:c>
      <x:c r="G4" s="10" t="str">
        <x:v>DEVELOPMENT PLANS</x:v>
      </x:c>
      <x:c r="H4" s="10" t="str">
        <x:v>DEVELOPMENT PLANS</x:v>
      </x:c>
      <x:c r="I4" s="10" t="str">
        <x:v>DEVELOPMENT PLANS</x:v>
      </x:c>
      <x:c r="J4" s="10" t="str">
        <x:v>DEVELOPMENT PLANS</x:v>
      </x:c>
      <x:c r="K4" s="10" t="str">
        <x:v>DEVELOPMENT PLANS</x:v>
      </x:c>
      <x:c r="L4" s="10" t="str">
        <x:v>DEVELOPMENT PLANS</x:v>
      </x:c>
      <x:c r="M4" s="10" t="str">
        <x:v>DEVELOPMENT PLANS</x:v>
      </x:c>
      <x:c r="N4" s="10" t="str">
        <x:v>DEVELOPMENT PLANS</x:v>
      </x:c>
      <x:c r="O4" s="10" t="str">
        <x:v>DEVELOPMENT PLANS</x:v>
      </x:c>
      <x:c r="P4" s="10" t="str">
        <x:v>DEVELOPMENT PLANS</x:v>
      </x:c>
      <x:c r="Q4" s="10" t="str">
        <x:v>DEVELOPMENT PLANS</x:v>
      </x:c>
      <x:c r="R4" s="10" t="str">
        <x:v>DEVELOPMENT PLANS</x:v>
      </x:c>
      <x:c r="S4" s="10" t="str">
        <x:v>DEVELOPMENT PLANS</x:v>
      </x:c>
      <x:c r="T4" s="10" t="str">
        <x:v>DEVELOPMENT PLANS</x:v>
      </x:c>
      <x:c r="AA4" t="str">
        <x:f>'EMPLOYEES'!$A$14</x:f>
        <x:v>E-004</x:v>
      </x:c>
      <x:c r="AB4" t="str">
        <x:v>Stretch assignment</x:v>
      </x:c>
      <x:c r="AC4" t="str">
        <x:v>On hold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'EMPLOYEES'!$A$15</x:f>
        <x:v>E-005</x:v>
      </x:c>
      <x:c r="AB5" t="str">
        <x:v>Mentoring</x:v>
      </x:c>
      <x:c r="AC5" t="str">
        <x:v>Cancelled</x:v>
      </x:c>
    </x:row>
    <x:row r="6" ht="22" customHeight="1">
      <x:c r="A6" s="12" t="str">
        <x:v>Development &amp; Training Plans</x:v>
      </x:c>
      <x:c r="B6" s="12" t="str">
        <x:v>Development &amp; Training Plans</x:v>
      </x:c>
      <x:c r="C6" s="12" t="str">
        <x:v>Development &amp; Training Plans</x:v>
      </x:c>
      <x:c r="D6" s="12" t="str">
        <x:v>Development &amp; Training Plans</x:v>
      </x:c>
      <x:c r="E6" s="12" t="str">
        <x:v>Development &amp; Training Plans</x:v>
      </x:c>
      <x:c r="F6" s="12" t="str">
        <x:v>Development &amp; Training Plans</x:v>
      </x:c>
      <x:c r="G6" s="12" t="str">
        <x:v>Development &amp; Training Plans</x:v>
      </x:c>
      <x:c r="H6" s="12" t="str">
        <x:v>Development &amp; Training Plans</x:v>
      </x:c>
      <x:c r="I6" s="12" t="str">
        <x:v>Development &amp; Training Plans</x:v>
      </x:c>
      <x:c r="J6" s="12" t="str">
        <x:v>Development &amp; Training Plans</x:v>
      </x:c>
      <x:c r="K6" s="12" t="str">
        <x:v>Development &amp; Training Plans</x:v>
      </x:c>
      <x:c r="L6" s="12" t="str">
        <x:v>Development &amp; Training Plans</x:v>
      </x:c>
      <x:c r="M6" s="12" t="str">
        <x:v>Development &amp; Training Plans</x:v>
      </x:c>
      <x:c r="N6" s="12" t="str">
        <x:v>Development &amp; Training Plans</x:v>
      </x:c>
      <x:c r="O6" s="12" t="str">
        <x:v>Development &amp; Training Plans</x:v>
      </x:c>
      <x:c r="P6" s="12" t="str">
        <x:v>Development &amp; Training Plans</x:v>
      </x:c>
      <x:c r="Q6" s="12" t="str">
        <x:v>Development &amp; Training Plans</x:v>
      </x:c>
      <x:c r="R6" s="12" t="str">
        <x:v>Development &amp; Training Plans</x:v>
      </x:c>
      <x:c r="S6" s="12" t="str">
        <x:v>Development &amp; Training Plans</x:v>
      </x:c>
      <x:c r="T6" s="12" t="str">
        <x:v>Development &amp; Training Plans</x:v>
      </x:c>
      <x:c r="AA6" t="str">
        <x:f>'EMPLOYEES'!$A$16</x:f>
        <x:v>E-006</x:v>
      </x:c>
    </x:row>
    <x:row r="7" ht="22" customHeight="1">
      <x:c r="A7" s="13" t="str">
        <x:v>Plan training and development with owners, dates, costs, and evidence.</x:v>
      </x:c>
      <x:c r="B7" s="13" t="str">
        <x:v>Plan training and development with owners, dates, costs, and evidence.</x:v>
      </x:c>
      <x:c r="C7" s="13" t="str">
        <x:v>Plan training and development with owners, dates, costs, and evidence.</x:v>
      </x:c>
      <x:c r="D7" s="13" t="str">
        <x:v>Plan training and development with owners, dates, costs, and evidence.</x:v>
      </x:c>
      <x:c r="E7" s="13" t="str">
        <x:v>Plan training and development with owners, dates, costs, and evidence.</x:v>
      </x:c>
      <x:c r="F7" s="13" t="str">
        <x:v>Plan training and development with owners, dates, costs, and evidence.</x:v>
      </x:c>
      <x:c r="G7" s="13" t="str">
        <x:v>Plan training and development with owners, dates, costs, and evidence.</x:v>
      </x:c>
      <x:c r="H7" s="13" t="str">
        <x:v>Plan training and development with owners, dates, costs, and evidence.</x:v>
      </x:c>
      <x:c r="I7" s="13" t="str">
        <x:v>Plan training and development with owners, dates, costs, and evidence.</x:v>
      </x:c>
      <x:c r="J7" s="13" t="str">
        <x:v>Plan training and development with owners, dates, costs, and evidence.</x:v>
      </x:c>
      <x:c r="K7" s="13" t="str">
        <x:v>Plan training and development with owners, dates, costs, and evidence.</x:v>
      </x:c>
      <x:c r="L7" s="13" t="str">
        <x:v>Plan training and development with owners, dates, costs, and evidence.</x:v>
      </x:c>
      <x:c r="M7" s="13" t="str">
        <x:v>Plan training and development with owners, dates, costs, and evidence.</x:v>
      </x:c>
      <x:c r="N7" s="13" t="str">
        <x:v>Plan training and development with owners, dates, costs, and evidence.</x:v>
      </x:c>
      <x:c r="O7" s="13" t="str">
        <x:v>Plan training and development with owners, dates, costs, and evidence.</x:v>
      </x:c>
      <x:c r="P7" s="13" t="str">
        <x:v>Plan training and development with owners, dates, costs, and evidence.</x:v>
      </x:c>
      <x:c r="Q7" s="13" t="str">
        <x:v>Plan training and development with owners, dates, costs, and evidence.</x:v>
      </x:c>
      <x:c r="R7" s="13" t="str">
        <x:v>Plan training and development with owners, dates, costs, and evidence.</x:v>
      </x:c>
      <x:c r="S7" s="13" t="str">
        <x:v>Plan training and development with owners, dates, costs, and evidence.</x:v>
      </x:c>
      <x:c r="T7" s="13" t="str">
        <x:v>Plan training and development with owners, dates, costs, and evidence.</x:v>
      </x:c>
      <x:c r="AA7" t="str">
        <x:f>'EMPLOYEES'!$A$17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'EMPLOYEES'!$A$18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'EMPLOYEES'!$A$19</x:f>
        <x:v>E-009</x:v>
      </x:c>
    </x:row>
    <x:row r="10">
      <x:c r="A10" s="33" t="str">
        <x:v>Plan ID</x:v>
      </x:c>
      <x:c r="B10" s="34" t="str">
        <x:v>Employee ID</x:v>
      </x:c>
      <x:c r="C10" s="34" t="str">
        <x:v>Employee</x:v>
      </x:c>
      <x:c r="D10" s="34" t="str">
        <x:v>Development item</x:v>
      </x:c>
      <x:c r="E10" s="34" t="str">
        <x:v>Type</x:v>
      </x:c>
      <x:c r="F10" s="34" t="str">
        <x:v>Provider</x:v>
      </x:c>
      <x:c r="G10" s="34" t="str">
        <x:v>Start date</x:v>
      </x:c>
      <x:c r="H10" s="34" t="str">
        <x:v>Target date</x:v>
      </x:c>
      <x:c r="I10" s="34" t="str">
        <x:v>Cost</x:v>
      </x:c>
      <x:c r="J10" s="34" t="str">
        <x:v>Status</x:v>
      </x:c>
      <x:c r="K10" s="34" t="str">
        <x:v>Evidence / reference</x:v>
      </x:c>
      <x:c r="L10" s="35" t="str">
        <x:v>Plan status</x:v>
      </x:c>
      <x:c r="M10" s="4"/>
      <x:c r="N10" s="4"/>
      <x:c r="O10" s="4"/>
      <x:c r="P10" s="4"/>
      <x:c r="Q10" s="4"/>
      <x:c r="R10" s="4"/>
      <x:c r="S10" s="4"/>
      <x:c r="T10" s="4"/>
      <x:c r="AA10" t="str">
        <x:f>'EMPLOYEES'!$A$20</x:f>
        <x:v>E-010</x:v>
      </x:c>
    </x:row>
    <x:row r="11">
      <x:c r="A11" s="23" t="str">
        <x:v>P-001</x:v>
      </x:c>
      <x:c r="B11" s="23" t="str">
        <x:v>E-001</x:v>
      </x:c>
      <x:c r="C11" s="56" t="str">
        <x:f>IF(B11="","",IFERROR(INDEX('EMPLOYEES'!$B$11:$B$60,MATCH(B11,'EMPLOYEES'!$A$11:$A$60,0)),""))</x:f>
        <x:v>Maya Hassan</x:v>
      </x:c>
      <x:c r="D11" s="23" t="str">
        <x:v>Process mapping workshop</x:v>
      </x:c>
      <x:c r="E11" s="23" t="str">
        <x:v>Training</x:v>
      </x:c>
      <x:c r="F11" s="23" t="str">
        <x:v>Operations Academy</x:v>
      </x:c>
      <x:c r="G11" s="59" t="d">
        <x:v>2026-11-05T00:00:00.000Z</x:v>
      </x:c>
      <x:c r="H11" s="59" t="d">
        <x:v>2026-11-06T00:00:00.000Z</x:v>
      </x:c>
      <x:c r="I11" s="70" t="n">
        <x:v>520</x:v>
      </x:c>
      <x:c r="J11" s="23" t="str">
        <x:v>Planned</x:v>
      </x:c>
      <x:c r="K11" s="23" t="str"/>
      <x:c r="L11" s="56" t="str">
        <x:f>IF(A11="","",IF(OR(B11="",D11="",E11="",H11="",J11=""),"Missing",IF(J11="Complete","Complete",IF(H11&lt;'SETUP'!$D$11,"Overdue",IF(H11&lt;='SETUP'!$D$11+'SETUP'!$D$13,"Due soon","On track")))))</x:f>
        <x:v>On track</x:v>
      </x:c>
      <x:c r="M11" s="4"/>
      <x:c r="N11" s="4"/>
      <x:c r="O11" s="4"/>
      <x:c r="P11" s="4"/>
      <x:c r="Q11" s="4"/>
      <x:c r="R11" s="4"/>
      <x:c r="S11" s="4"/>
      <x:c r="T11" s="4"/>
      <x:c r="AA11" t="n">
        <x:f>'EMPLOYEES'!$A$21</x:f>
        <x:v>0</x:v>
      </x:c>
      <x:c r="AE11" t="str">
        <x:f>IF(A11="","",IF(COUNTIF($A$11:$A$70,A11)&gt;1,"ERROR","PASS"))</x:f>
        <x:v>PASS</x:v>
      </x:c>
      <x:c r="AF11" t="str">
        <x:f>IF(B11="","",IF(COUNTIF('EMPLOYEES'!$A$11:$A$60,B11)=0,"ERROR","PASS"))</x:f>
        <x:v>PASS</x:v>
      </x:c>
    </x:row>
    <x:row r="12">
      <x:c r="A12" s="24" t="str">
        <x:v>P-002</x:v>
      </x:c>
      <x:c r="B12" s="24" t="str">
        <x:v>E-002</x:v>
      </x:c>
      <x:c r="C12" s="57" t="str">
        <x:f>IF(B12="","",IFERROR(INDEX('EMPLOYEES'!$B$11:$B$60,MATCH(B12,'EMPLOYEES'!$A$11:$A$60,0)),""))</x:f>
        <x:v>Daniel Ruiz</x:v>
      </x:c>
      <x:c r="D12" s="24" t="str">
        <x:v>Strategic account coaching</x:v>
      </x:c>
      <x:c r="E12" s="24" t="str">
        <x:v>Coaching</x:v>
      </x:c>
      <x:c r="F12" s="24" t="str">
        <x:v>Internal</x:v>
      </x:c>
      <x:c r="G12" s="26" t="d">
        <x:v>2026-10-01T00:00:00.000Z</x:v>
      </x:c>
      <x:c r="H12" s="26" t="d">
        <x:v>2026-12-15T00:00:00.000Z</x:v>
      </x:c>
      <x:c r="I12" s="71" t="n">
        <x:v>0</x:v>
      </x:c>
      <x:c r="J12" s="24" t="str">
        <x:v>In progress</x:v>
      </x:c>
      <x:c r="K12" s="24" t="str">
        <x:v>Session log</x:v>
      </x:c>
      <x:c r="L12" s="57" t="str">
        <x:f>IF(A12="","",IF(OR(B12="",D12="",E12="",H12="",J12=""),"Missing",IF(J12="Complete","Complete",IF(H12&lt;'SETUP'!$D$11,"Overdue",IF(H12&lt;='SETUP'!$D$11+'SETUP'!$D$13,"Due soon","On track")))))</x:f>
        <x:v>On track</x:v>
      </x:c>
      <x:c r="M12" s="4"/>
      <x:c r="N12" s="4"/>
      <x:c r="O12" s="4"/>
      <x:c r="P12" s="4"/>
      <x:c r="Q12" s="4"/>
      <x:c r="R12" s="4"/>
      <x:c r="S12" s="4"/>
      <x:c r="T12" s="4"/>
      <x:c r="AA12" t="n">
        <x:f>'EMPLOYEES'!$A$22</x:f>
        <x:v>0</x:v>
      </x:c>
      <x:c r="AE12" t="str">
        <x:f>IF(A12="","",IF(COUNTIF($A$11:$A$70,A12)&gt;1,"ERROR","PASS"))</x:f>
        <x:v>PASS</x:v>
      </x:c>
      <x:c r="AF12" t="str">
        <x:f>IF(B12="","",IF(COUNTIF('EMPLOYEES'!$A$11:$A$60,B12)=0,"ERROR","PASS"))</x:f>
        <x:v>PASS</x:v>
      </x:c>
    </x:row>
    <x:row r="13">
      <x:c r="A13" s="24" t="str">
        <x:v>P-003</x:v>
      </x:c>
      <x:c r="B13" s="24" t="str">
        <x:v>E-003</x:v>
      </x:c>
      <x:c r="C13" s="57" t="str">
        <x:f>IF(B13="","",IFERROR(INDEX('EMPLOYEES'!$B$11:$B$60,MATCH(B13,'EMPLOYEES'!$A$11:$A$60,0)),""))</x:f>
        <x:v>Sofia Kim</x:v>
      </x:c>
      <x:c r="D13" s="24" t="str">
        <x:v>Advanced reporting certification</x:v>
      </x:c>
      <x:c r="E13" s="24" t="str">
        <x:v>Certification</x:v>
      </x:c>
      <x:c r="F13" s="24" t="str">
        <x:v>Finance Institute</x:v>
      </x:c>
      <x:c r="G13" s="26" t="d">
        <x:v>2026-09-15T00:00:00.000Z</x:v>
      </x:c>
      <x:c r="H13" s="26" t="d">
        <x:v>2026-12-20T00:00:00.000Z</x:v>
      </x:c>
      <x:c r="I13" s="71" t="n">
        <x:v>1150</x:v>
      </x:c>
      <x:c r="J13" s="24" t="str">
        <x:v>In progress</x:v>
      </x:c>
      <x:c r="K13" s="24" t="str">
        <x:v>CERT-PLAN-03</x:v>
      </x:c>
      <x:c r="L13" s="57" t="str">
        <x:f>IF(A13="","",IF(OR(B13="",D13="",E13="",H13="",J13=""),"Missing",IF(J13="Complete","Complete",IF(H13&lt;'SETUP'!$D$11,"Overdue",IF(H13&lt;='SETUP'!$D$11+'SETUP'!$D$13,"Due soon","On track")))))</x:f>
        <x:v>On track</x:v>
      </x:c>
      <x:c r="M13" s="4"/>
      <x:c r="N13" s="4"/>
      <x:c r="O13" s="4"/>
      <x:c r="P13" s="4"/>
      <x:c r="Q13" s="4"/>
      <x:c r="R13" s="4"/>
      <x:c r="S13" s="4"/>
      <x:c r="T13" s="4"/>
      <x:c r="AA13" t="n">
        <x:f>'EMPLOYEES'!$A$23</x:f>
        <x:v>0</x:v>
      </x:c>
      <x:c r="AE13" t="str">
        <x:f>IF(A13="","",IF(COUNTIF($A$11:$A$70,A13)&gt;1,"ERROR","PASS"))</x:f>
        <x:v>PASS</x:v>
      </x:c>
      <x:c r="AF13" t="str">
        <x:f>IF(B13="","",IF(COUNTIF('EMPLOYEES'!$A$11:$A$60,B13)=0,"ERROR","PASS"))</x:f>
        <x:v>PASS</x:v>
      </x:c>
    </x:row>
    <x:row r="14">
      <x:c r="A14" s="24" t="str">
        <x:v>P-004</x:v>
      </x:c>
      <x:c r="B14" s="24" t="str">
        <x:v>E-004</x:v>
      </x:c>
      <x:c r="C14" s="57" t="str">
        <x:f>IF(B14="","",IFERROR(INDEX('EMPLOYEES'!$B$11:$B$60,MATCH(B14,'EMPLOYEES'!$A$11:$A$60,0)),""))</x:f>
        <x:v>Amir Patel</x:v>
      </x:c>
      <x:c r="D14" s="24" t="str">
        <x:v>Campaign analysis mentoring</x:v>
      </x:c>
      <x:c r="E14" s="24" t="str">
        <x:v>Mentoring</x:v>
      </x:c>
      <x:c r="F14" s="24" t="str">
        <x:v>Internal</x:v>
      </x:c>
      <x:c r="G14" s="26" t="d">
        <x:v>2026-09-10T00:00:00.000Z</x:v>
      </x:c>
      <x:c r="H14" s="26" t="d">
        <x:v>2026-11-30T00:00:00.000Z</x:v>
      </x:c>
      <x:c r="I14" s="71" t="n">
        <x:v>0</x:v>
      </x:c>
      <x:c r="J14" s="24" t="str">
        <x:v>In progress</x:v>
      </x:c>
      <x:c r="K14" s="24" t="str"/>
      <x:c r="L14" s="57" t="str">
        <x:f>IF(A14="","",IF(OR(B14="",D14="",E14="",H14="",J14=""),"Missing",IF(J14="Complete","Complete",IF(H14&lt;'SETUP'!$D$11,"Overdue",IF(H14&lt;='SETUP'!$D$11+'SETUP'!$D$13,"Due soon","On track")))))</x:f>
        <x:v>On track</x:v>
      </x:c>
      <x:c r="M14" s="4"/>
      <x:c r="N14" s="4"/>
      <x:c r="O14" s="4"/>
      <x:c r="P14" s="4"/>
      <x:c r="Q14" s="4"/>
      <x:c r="R14" s="4"/>
      <x:c r="S14" s="4"/>
      <x:c r="T14" s="4"/>
      <x:c r="AA14" t="n">
        <x:f>'EMPLOYEES'!$A$24</x:f>
        <x:v>0</x:v>
      </x:c>
      <x:c r="AE14" t="str">
        <x:f>IF(A14="","",IF(COUNTIF($A$11:$A$70,A14)&gt;1,"ERROR","PASS"))</x:f>
        <x:v>PASS</x:v>
      </x:c>
      <x:c r="AF14" t="str">
        <x:f>IF(B14="","",IF(COUNTIF('EMPLOYEES'!$A$11:$A$60,B14)=0,"ERROR","PASS"))</x:f>
        <x:v>PASS</x:v>
      </x:c>
    </x:row>
    <x:row r="15">
      <x:c r="A15" s="24" t="str">
        <x:v>P-005</x:v>
      </x:c>
      <x:c r="B15" s="24" t="str">
        <x:v>E-006</x:v>
      </x:c>
      <x:c r="C15" s="57" t="str">
        <x:f>IF(B15="","",IFERROR(INDEX('EMPLOYEES'!$B$11:$B$60,MATCH(B15,'EMPLOYEES'!$A$11:$A$60,0)),""))</x:f>
        <x:v>Lucas Martin</x:v>
      </x:c>
      <x:c r="D15" s="24" t="str">
        <x:v>Finance cross-training</x:v>
      </x:c>
      <x:c r="E15" s="24" t="str">
        <x:v>Stretch assignment</x:v>
      </x:c>
      <x:c r="F15" s="24" t="str">
        <x:v>Internal</x:v>
      </x:c>
      <x:c r="G15" s="26" t="d">
        <x:v>2026-10-15T00:00:00.000Z</x:v>
      </x:c>
      <x:c r="H15" s="26" t="d">
        <x:v>2026-11-15T00:00:00.000Z</x:v>
      </x:c>
      <x:c r="I15" s="71" t="n">
        <x:v>0</x:v>
      </x:c>
      <x:c r="J15" s="24" t="str">
        <x:v>In progress</x:v>
      </x:c>
      <x:c r="K15" s="24" t="str"/>
      <x:c r="L15" s="57" t="str">
        <x:f>IF(A15="","",IF(OR(B15="",D15="",E15="",H15="",J15=""),"Missing",IF(J15="Complete","Complete",IF(H15&lt;'SETUP'!$D$11,"Overdue",IF(H15&lt;='SETUP'!$D$11+'SETUP'!$D$13,"Due soon","On track")))))</x:f>
        <x:v>On track</x:v>
      </x:c>
      <x:c r="M15" s="4"/>
      <x:c r="N15" s="4"/>
      <x:c r="O15" s="4"/>
      <x:c r="P15" s="4"/>
      <x:c r="Q15" s="4"/>
      <x:c r="R15" s="4"/>
      <x:c r="S15" s="4"/>
      <x:c r="T15" s="4"/>
      <x:c r="AA15" t="n">
        <x:f>'EMPLOYEES'!$A$25</x:f>
        <x:v>0</x:v>
      </x:c>
      <x:c r="AE15" t="str">
        <x:f>IF(A15="","",IF(COUNTIF($A$11:$A$70,A15)&gt;1,"ERROR","PASS"))</x:f>
        <x:v>PASS</x:v>
      </x:c>
      <x:c r="AF15" t="str">
        <x:f>IF(B15="","",IF(COUNTIF('EMPLOYEES'!$A$11:$A$60,B15)=0,"ERROR","PASS"))</x:f>
        <x:v>PASS</x:v>
      </x:c>
    </x:row>
    <x:row r="16">
      <x:c r="A16" s="24"/>
      <x:c r="B16" s="24"/>
      <x:c r="C16" s="57" t="str">
        <x:f>IF(B16="","",IFERROR(INDEX('EMPLOYEES'!$B$11:$B$60,MATCH(B16,'EMPLOYEES'!$A$11:$A$60,0)),""))</x:f>
      </x:c>
      <x:c r="D16" s="24"/>
      <x:c r="E16" s="24"/>
      <x:c r="F16" s="24"/>
      <x:c r="G16" s="26"/>
      <x:c r="H16" s="26"/>
      <x:c r="I16" s="71"/>
      <x:c r="J16" s="24"/>
      <x:c r="K16" s="24"/>
      <x:c r="L16" s="57" t="str">
        <x:f>IF(A16="","",IF(OR(B16="",D16="",E16="",H16="",J16=""),"Missing",IF(J16="Complete","Complete",IF(H16&lt;'SETUP'!$D$11,"Overdue",IF(H16&lt;='SETUP'!$D$11+'SETUP'!$D$13,"Due soon","On track")))))</x:f>
      </x:c>
      <x:c r="M16" s="4"/>
      <x:c r="N16" s="4"/>
      <x:c r="O16" s="4"/>
      <x:c r="P16" s="4"/>
      <x:c r="Q16" s="4"/>
      <x:c r="R16" s="4"/>
      <x:c r="S16" s="4"/>
      <x:c r="T16" s="4"/>
      <x:c r="AA16" t="n">
        <x:f>'EMPLOYEES'!$A$26</x:f>
        <x:v>0</x:v>
      </x:c>
      <x:c r="AE16" t="str">
        <x:f>IF(A16="","",IF(COUNTIF($A$11:$A$70,A16)&gt;1,"ERROR","PASS"))</x:f>
      </x:c>
      <x:c r="AF16" t="str">
        <x:f>IF(B16="","",IF(COUNTIF('EMPLOYEES'!$A$11:$A$60,B16)=0,"ERROR","PASS"))</x:f>
      </x:c>
    </x:row>
    <x:row r="17">
      <x:c r="A17" s="24"/>
      <x:c r="B17" s="24"/>
      <x:c r="C17" s="57" t="str">
        <x:f>IF(B17="","",IFERROR(INDEX('EMPLOYEES'!$B$11:$B$60,MATCH(B17,'EMPLOYEES'!$A$11:$A$60,0)),""))</x:f>
      </x:c>
      <x:c r="D17" s="24"/>
      <x:c r="E17" s="24"/>
      <x:c r="F17" s="24"/>
      <x:c r="G17" s="26"/>
      <x:c r="H17" s="26"/>
      <x:c r="I17" s="71"/>
      <x:c r="J17" s="24"/>
      <x:c r="K17" s="24"/>
      <x:c r="L17" s="57" t="str">
        <x:f>IF(A17="","",IF(OR(B17="",D17="",E17="",H17="",J17=""),"Missing",IF(J17="Complete","Complete",IF(H17&lt;'SETUP'!$D$11,"Overdue",IF(H17&lt;='SETUP'!$D$11+'SETUP'!$D$13,"Due soon","On track")))))</x:f>
      </x:c>
      <x:c r="M17" s="4"/>
      <x:c r="N17" s="4"/>
      <x:c r="O17" s="4"/>
      <x:c r="P17" s="4"/>
      <x:c r="Q17" s="4"/>
      <x:c r="R17" s="4"/>
      <x:c r="S17" s="4"/>
      <x:c r="T17" s="4"/>
      <x:c r="AA17" t="n">
        <x:f>'EMPLOYEES'!$A$27</x:f>
        <x:v>0</x:v>
      </x:c>
      <x:c r="AE17" t="str">
        <x:f>IF(A17="","",IF(COUNTIF($A$11:$A$70,A17)&gt;1,"ERROR","PASS"))</x:f>
      </x:c>
      <x:c r="AF17" t="str">
        <x:f>IF(B17="","",IF(COUNTIF('EMPLOYEES'!$A$11:$A$60,B17)=0,"ERROR","PASS"))</x:f>
      </x:c>
    </x:row>
    <x:row r="18">
      <x:c r="A18" s="24"/>
      <x:c r="B18" s="24"/>
      <x:c r="C18" s="57" t="str">
        <x:f>IF(B18="","",IFERROR(INDEX('EMPLOYEES'!$B$11:$B$60,MATCH(B18,'EMPLOYEES'!$A$11:$A$60,0)),""))</x:f>
      </x:c>
      <x:c r="D18" s="24"/>
      <x:c r="E18" s="24"/>
      <x:c r="F18" s="24"/>
      <x:c r="G18" s="26"/>
      <x:c r="H18" s="26"/>
      <x:c r="I18" s="71"/>
      <x:c r="J18" s="24"/>
      <x:c r="K18" s="24"/>
      <x:c r="L18" s="57" t="str">
        <x:f>IF(A18="","",IF(OR(B18="",D18="",E18="",H18="",J18=""),"Missing",IF(J18="Complete","Complete",IF(H18&lt;'SETUP'!$D$11,"Overdue",IF(H18&lt;='SETUP'!$D$11+'SETUP'!$D$13,"Due soon","On track")))))</x:f>
      </x:c>
      <x:c r="M18" s="4"/>
      <x:c r="N18" s="4"/>
      <x:c r="O18" s="4"/>
      <x:c r="P18" s="4"/>
      <x:c r="Q18" s="4"/>
      <x:c r="R18" s="4"/>
      <x:c r="S18" s="4"/>
      <x:c r="T18" s="4"/>
      <x:c r="AA18" t="n">
        <x:f>'EMPLOYEES'!$A$28</x:f>
        <x:v>0</x:v>
      </x:c>
      <x:c r="AE18" t="str">
        <x:f>IF(A18="","",IF(COUNTIF($A$11:$A$70,A18)&gt;1,"ERROR","PASS"))</x:f>
      </x:c>
      <x:c r="AF18" t="str">
        <x:f>IF(B18="","",IF(COUNTIF('EMPLOYEES'!$A$11:$A$60,B18)=0,"ERROR","PASS"))</x:f>
      </x:c>
    </x:row>
    <x:row r="19">
      <x:c r="A19" s="24"/>
      <x:c r="B19" s="24"/>
      <x:c r="C19" s="57" t="str">
        <x:f>IF(B19="","",IFERROR(INDEX('EMPLOYEES'!$B$11:$B$60,MATCH(B19,'EMPLOYEES'!$A$11:$A$60,0)),""))</x:f>
      </x:c>
      <x:c r="D19" s="24"/>
      <x:c r="E19" s="24"/>
      <x:c r="F19" s="24"/>
      <x:c r="G19" s="26"/>
      <x:c r="H19" s="26"/>
      <x:c r="I19" s="71"/>
      <x:c r="J19" s="24"/>
      <x:c r="K19" s="24"/>
      <x:c r="L19" s="57" t="str">
        <x:f>IF(A19="","",IF(OR(B19="",D19="",E19="",H19="",J19=""),"Missing",IF(J19="Complete","Complete",IF(H19&lt;'SETUP'!$D$11,"Overdue",IF(H19&lt;='SETUP'!$D$11+'SETUP'!$D$13,"Due soon","On track")))))</x:f>
      </x:c>
      <x:c r="M19" s="4"/>
      <x:c r="N19" s="4"/>
      <x:c r="O19" s="4"/>
      <x:c r="P19" s="4"/>
      <x:c r="Q19" s="4"/>
      <x:c r="R19" s="4"/>
      <x:c r="S19" s="4"/>
      <x:c r="T19" s="4"/>
      <x:c r="AA19" t="n">
        <x:f>'EMPLOYEES'!$A$29</x:f>
        <x:v>0</x:v>
      </x:c>
      <x:c r="AE19" t="str">
        <x:f>IF(A19="","",IF(COUNTIF($A$11:$A$70,A19)&gt;1,"ERROR","PASS"))</x:f>
      </x:c>
      <x:c r="AF19" t="str">
        <x:f>IF(B19="","",IF(COUNTIF('EMPLOYEES'!$A$11:$A$60,B19)=0,"ERROR","PASS"))</x:f>
      </x:c>
    </x:row>
    <x:row r="20">
      <x:c r="A20" s="24"/>
      <x:c r="B20" s="24"/>
      <x:c r="C20" s="57" t="str">
        <x:f>IF(B20="","",IFERROR(INDEX('EMPLOYEES'!$B$11:$B$60,MATCH(B20,'EMPLOYEES'!$A$11:$A$60,0)),""))</x:f>
      </x:c>
      <x:c r="D20" s="24"/>
      <x:c r="E20" s="24"/>
      <x:c r="F20" s="24"/>
      <x:c r="G20" s="26"/>
      <x:c r="H20" s="26"/>
      <x:c r="I20" s="71"/>
      <x:c r="J20" s="24"/>
      <x:c r="K20" s="24"/>
      <x:c r="L20" s="57" t="str">
        <x:f>IF(A20="","",IF(OR(B20="",D20="",E20="",H20="",J20=""),"Missing",IF(J20="Complete","Complete",IF(H20&lt;'SETUP'!$D$11,"Overdue",IF(H20&lt;='SETUP'!$D$11+'SETUP'!$D$13,"Due soon","On track")))))</x:f>
      </x:c>
      <x:c r="M20" s="4"/>
      <x:c r="N20" s="4"/>
      <x:c r="O20" s="4"/>
      <x:c r="P20" s="4"/>
      <x:c r="Q20" s="4"/>
      <x:c r="R20" s="4"/>
      <x:c r="S20" s="4"/>
      <x:c r="T20" s="4"/>
      <x:c r="AA20" t="n">
        <x:f>'EMPLOYEES'!$A$30</x:f>
        <x:v>0</x:v>
      </x:c>
      <x:c r="AE20" t="str">
        <x:f>IF(A20="","",IF(COUNTIF($A$11:$A$70,A20)&gt;1,"ERROR","PASS"))</x:f>
      </x:c>
      <x:c r="AF20" t="str">
        <x:f>IF(B20="","",IF(COUNTIF('EMPLOYEES'!$A$11:$A$60,B20)=0,"ERROR","PASS"))</x:f>
      </x:c>
    </x:row>
    <x:row r="21">
      <x:c r="A21" s="24"/>
      <x:c r="B21" s="24"/>
      <x:c r="C21" s="57" t="str">
        <x:f>IF(B21="","",IFERROR(INDEX('EMPLOYEES'!$B$11:$B$60,MATCH(B21,'EMPLOYEES'!$A$11:$A$60,0)),""))</x:f>
      </x:c>
      <x:c r="D21" s="24"/>
      <x:c r="E21" s="24"/>
      <x:c r="F21" s="24"/>
      <x:c r="G21" s="26"/>
      <x:c r="H21" s="26"/>
      <x:c r="I21" s="71"/>
      <x:c r="J21" s="24"/>
      <x:c r="K21" s="24"/>
      <x:c r="L21" s="57" t="str">
        <x:f>IF(A21="","",IF(OR(B21="",D21="",E21="",H21="",J21=""),"Missing",IF(J21="Complete","Complete",IF(H21&lt;'SETUP'!$D$11,"Overdue",IF(H21&lt;='SETUP'!$D$11+'SETUP'!$D$13,"Due soon","On track")))))</x:f>
      </x:c>
      <x:c r="M21" s="4"/>
      <x:c r="N21" s="4"/>
      <x:c r="O21" s="4"/>
      <x:c r="P21" s="4"/>
      <x:c r="Q21" s="4"/>
      <x:c r="R21" s="4"/>
      <x:c r="S21" s="4"/>
      <x:c r="T21" s="4"/>
      <x:c r="AA21" t="n">
        <x:f>'EMPLOYEES'!$A$31</x:f>
        <x:v>0</x:v>
      </x:c>
      <x:c r="AE21" t="str">
        <x:f>IF(A21="","",IF(COUNTIF($A$11:$A$70,A21)&gt;1,"ERROR","PASS"))</x:f>
      </x:c>
      <x:c r="AF21" t="str">
        <x:f>IF(B21="","",IF(COUNTIF('EMPLOYEES'!$A$11:$A$60,B21)=0,"ERROR","PASS"))</x:f>
      </x:c>
    </x:row>
    <x:row r="22">
      <x:c r="A22" s="24"/>
      <x:c r="B22" s="24"/>
      <x:c r="C22" s="57" t="str">
        <x:f>IF(B22="","",IFERROR(INDEX('EMPLOYEES'!$B$11:$B$60,MATCH(B22,'EMPLOYEES'!$A$11:$A$60,0)),""))</x:f>
      </x:c>
      <x:c r="D22" s="24"/>
      <x:c r="E22" s="24"/>
      <x:c r="F22" s="24"/>
      <x:c r="G22" s="26"/>
      <x:c r="H22" s="26"/>
      <x:c r="I22" s="71"/>
      <x:c r="J22" s="24"/>
      <x:c r="K22" s="24"/>
      <x:c r="L22" s="57" t="str">
        <x:f>IF(A22="","",IF(OR(B22="",D22="",E22="",H22="",J22=""),"Missing",IF(J22="Complete","Complete",IF(H22&lt;'SETUP'!$D$11,"Overdue",IF(H22&lt;='SETUP'!$D$11+'SETUP'!$D$13,"Due soon","On track")))))</x:f>
      </x:c>
      <x:c r="M22" s="4"/>
      <x:c r="N22" s="4"/>
      <x:c r="O22" s="4"/>
      <x:c r="P22" s="4"/>
      <x:c r="Q22" s="4"/>
      <x:c r="R22" s="4"/>
      <x:c r="S22" s="4"/>
      <x:c r="T22" s="4"/>
      <x:c r="AA22" t="n">
        <x:f>'EMPLOYEES'!$A$32</x:f>
        <x:v>0</x:v>
      </x:c>
      <x:c r="AE22" t="str">
        <x:f>IF(A22="","",IF(COUNTIF($A$11:$A$70,A22)&gt;1,"ERROR","PASS"))</x:f>
      </x:c>
      <x:c r="AF22" t="str">
        <x:f>IF(B22="","",IF(COUNTIF('EMPLOYEES'!$A$11:$A$60,B22)=0,"ERROR","PASS"))</x:f>
      </x:c>
    </x:row>
    <x:row r="23">
      <x:c r="A23" s="24"/>
      <x:c r="B23" s="24"/>
      <x:c r="C23" s="57" t="str">
        <x:f>IF(B23="","",IFERROR(INDEX('EMPLOYEES'!$B$11:$B$60,MATCH(B23,'EMPLOYEES'!$A$11:$A$60,0)),""))</x:f>
      </x:c>
      <x:c r="D23" s="24"/>
      <x:c r="E23" s="24"/>
      <x:c r="F23" s="24"/>
      <x:c r="G23" s="26"/>
      <x:c r="H23" s="26"/>
      <x:c r="I23" s="71"/>
      <x:c r="J23" s="24"/>
      <x:c r="K23" s="24"/>
      <x:c r="L23" s="57" t="str">
        <x:f>IF(A23="","",IF(OR(B23="",D23="",E23="",H23="",J23=""),"Missing",IF(J23="Complete","Complete",IF(H23&lt;'SETUP'!$D$11,"Overdue",IF(H23&lt;='SETUP'!$D$11+'SETUP'!$D$13,"Due soon","On track")))))</x:f>
      </x:c>
      <x:c r="M23" s="4"/>
      <x:c r="N23" s="4"/>
      <x:c r="O23" s="4"/>
      <x:c r="P23" s="4"/>
      <x:c r="Q23" s="4"/>
      <x:c r="R23" s="4"/>
      <x:c r="S23" s="4"/>
      <x:c r="T23" s="4"/>
      <x:c r="AA23" t="n">
        <x:f>'EMPLOYEES'!$A$33</x:f>
        <x:v>0</x:v>
      </x:c>
      <x:c r="AE23" t="str">
        <x:f>IF(A23="","",IF(COUNTIF($A$11:$A$70,A23)&gt;1,"ERROR","PASS"))</x:f>
      </x:c>
      <x:c r="AF23" t="str">
        <x:f>IF(B23="","",IF(COUNTIF('EMPLOYEES'!$A$11:$A$60,B23)=0,"ERROR","PASS"))</x:f>
      </x:c>
    </x:row>
    <x:row r="24">
      <x:c r="A24" s="24"/>
      <x:c r="B24" s="24"/>
      <x:c r="C24" s="57" t="str">
        <x:f>IF(B24="","",IFERROR(INDEX('EMPLOYEES'!$B$11:$B$60,MATCH(B24,'EMPLOYEES'!$A$11:$A$60,0)),""))</x:f>
      </x:c>
      <x:c r="D24" s="24"/>
      <x:c r="E24" s="24"/>
      <x:c r="F24" s="24"/>
      <x:c r="G24" s="26"/>
      <x:c r="H24" s="26"/>
      <x:c r="I24" s="71"/>
      <x:c r="J24" s="24"/>
      <x:c r="K24" s="24"/>
      <x:c r="L24" s="57" t="str">
        <x:f>IF(A24="","",IF(OR(B24="",D24="",E24="",H24="",J24=""),"Missing",IF(J24="Complete","Complete",IF(H24&lt;'SETUP'!$D$11,"Overdue",IF(H24&lt;='SETUP'!$D$11+'SETUP'!$D$13,"Due soon","On track")))))</x:f>
      </x:c>
      <x:c r="M24" s="4"/>
      <x:c r="N24" s="4"/>
      <x:c r="O24" s="4"/>
      <x:c r="P24" s="4"/>
      <x:c r="Q24" s="4"/>
      <x:c r="R24" s="4"/>
      <x:c r="S24" s="4"/>
      <x:c r="T24" s="4"/>
      <x:c r="AA24" t="n">
        <x:f>'EMPLOYEES'!$A$34</x:f>
        <x:v>0</x:v>
      </x:c>
      <x:c r="AE24" t="str">
        <x:f>IF(A24="","",IF(COUNTIF($A$11:$A$70,A24)&gt;1,"ERROR","PASS"))</x:f>
      </x:c>
      <x:c r="AF24" t="str">
        <x:f>IF(B24="","",IF(COUNTIF('EMPLOYEES'!$A$11:$A$60,B24)=0,"ERROR","PASS"))</x:f>
      </x:c>
    </x:row>
    <x:row r="25">
      <x:c r="A25" s="24"/>
      <x:c r="B25" s="24"/>
      <x:c r="C25" s="57" t="str">
        <x:f>IF(B25="","",IFERROR(INDEX('EMPLOYEES'!$B$11:$B$60,MATCH(B25,'EMPLOYEES'!$A$11:$A$60,0)),""))</x:f>
      </x:c>
      <x:c r="D25" s="24"/>
      <x:c r="E25" s="24"/>
      <x:c r="F25" s="24"/>
      <x:c r="G25" s="26"/>
      <x:c r="H25" s="26"/>
      <x:c r="I25" s="71"/>
      <x:c r="J25" s="24"/>
      <x:c r="K25" s="24"/>
      <x:c r="L25" s="57" t="str">
        <x:f>IF(A25="","",IF(OR(B25="",D25="",E25="",H25="",J25=""),"Missing",IF(J25="Complete","Complete",IF(H25&lt;'SETUP'!$D$11,"Overdue",IF(H25&lt;='SETUP'!$D$11+'SETUP'!$D$13,"Due soon","On track")))))</x:f>
      </x:c>
      <x:c r="M25" s="4"/>
      <x:c r="N25" s="4"/>
      <x:c r="O25" s="4"/>
      <x:c r="P25" s="4"/>
      <x:c r="Q25" s="4"/>
      <x:c r="R25" s="4"/>
      <x:c r="S25" s="4"/>
      <x:c r="T25" s="4"/>
      <x:c r="AA25" t="n">
        <x:f>'EMPLOYEES'!$A$35</x:f>
        <x:v>0</x:v>
      </x:c>
      <x:c r="AE25" t="str">
        <x:f>IF(A25="","",IF(COUNTIF($A$11:$A$70,A25)&gt;1,"ERROR","PASS"))</x:f>
      </x:c>
      <x:c r="AF25" t="str">
        <x:f>IF(B25="","",IF(COUNTIF('EMPLOYEES'!$A$11:$A$60,B25)=0,"ERROR","PASS"))</x:f>
      </x:c>
    </x:row>
    <x:row r="26">
      <x:c r="A26" s="24"/>
      <x:c r="B26" s="24"/>
      <x:c r="C26" s="57" t="str">
        <x:f>IF(B26="","",IFERROR(INDEX('EMPLOYEES'!$B$11:$B$60,MATCH(B26,'EMPLOYEES'!$A$11:$A$60,0)),""))</x:f>
      </x:c>
      <x:c r="D26" s="24"/>
      <x:c r="E26" s="24"/>
      <x:c r="F26" s="24"/>
      <x:c r="G26" s="26"/>
      <x:c r="H26" s="26"/>
      <x:c r="I26" s="71"/>
      <x:c r="J26" s="24"/>
      <x:c r="K26" s="24"/>
      <x:c r="L26" s="57" t="str">
        <x:f>IF(A26="","",IF(OR(B26="",D26="",E26="",H26="",J26=""),"Missing",IF(J26="Complete","Complete",IF(H26&lt;'SETUP'!$D$11,"Overdue",IF(H26&lt;='SETUP'!$D$11+'SETUP'!$D$13,"Due soon","On track")))))</x:f>
      </x:c>
      <x:c r="M26" s="4"/>
      <x:c r="N26" s="4"/>
      <x:c r="O26" s="4"/>
      <x:c r="P26" s="4"/>
      <x:c r="Q26" s="4"/>
      <x:c r="R26" s="4"/>
      <x:c r="S26" s="4"/>
      <x:c r="T26" s="4"/>
      <x:c r="AA26" t="n">
        <x:f>'EMPLOYEES'!$A$36</x:f>
        <x:v>0</x:v>
      </x:c>
      <x:c r="AE26" t="str">
        <x:f>IF(A26="","",IF(COUNTIF($A$11:$A$70,A26)&gt;1,"ERROR","PASS"))</x:f>
      </x:c>
      <x:c r="AF26" t="str">
        <x:f>IF(B26="","",IF(COUNTIF('EMPLOYEES'!$A$11:$A$60,B26)=0,"ERROR","PASS"))</x:f>
      </x:c>
    </x:row>
    <x:row r="27">
      <x:c r="A27" s="24"/>
      <x:c r="B27" s="24"/>
      <x:c r="C27" s="57" t="str">
        <x:f>IF(B27="","",IFERROR(INDEX('EMPLOYEES'!$B$11:$B$60,MATCH(B27,'EMPLOYEES'!$A$11:$A$60,0)),""))</x:f>
      </x:c>
      <x:c r="D27" s="24"/>
      <x:c r="E27" s="24"/>
      <x:c r="F27" s="24"/>
      <x:c r="G27" s="26"/>
      <x:c r="H27" s="26"/>
      <x:c r="I27" s="71"/>
      <x:c r="J27" s="24"/>
      <x:c r="K27" s="24"/>
      <x:c r="L27" s="57" t="str">
        <x:f>IF(A27="","",IF(OR(B27="",D27="",E27="",H27="",J27=""),"Missing",IF(J27="Complete","Complete",IF(H27&lt;'SETUP'!$D$11,"Overdue",IF(H27&lt;='SETUP'!$D$11+'SETUP'!$D$13,"Due soon","On track")))))</x:f>
      </x:c>
      <x:c r="M27" s="4"/>
      <x:c r="N27" s="4"/>
      <x:c r="O27" s="4"/>
      <x:c r="P27" s="4"/>
      <x:c r="Q27" s="4"/>
      <x:c r="R27" s="4"/>
      <x:c r="S27" s="4"/>
      <x:c r="T27" s="4"/>
      <x:c r="AA27" t="n">
        <x:f>'EMPLOYEES'!$A$37</x:f>
        <x:v>0</x:v>
      </x:c>
      <x:c r="AE27" t="str">
        <x:f>IF(A27="","",IF(COUNTIF($A$11:$A$70,A27)&gt;1,"ERROR","PASS"))</x:f>
      </x:c>
      <x:c r="AF27" t="str">
        <x:f>IF(B27="","",IF(COUNTIF('EMPLOYEES'!$A$11:$A$60,B27)=0,"ERROR","PASS"))</x:f>
      </x:c>
    </x:row>
    <x:row r="28">
      <x:c r="A28" s="24"/>
      <x:c r="B28" s="24"/>
      <x:c r="C28" s="57" t="str">
        <x:f>IF(B28="","",IFERROR(INDEX('EMPLOYEES'!$B$11:$B$60,MATCH(B28,'EMPLOYEES'!$A$11:$A$60,0)),""))</x:f>
      </x:c>
      <x:c r="D28" s="24"/>
      <x:c r="E28" s="24"/>
      <x:c r="F28" s="24"/>
      <x:c r="G28" s="26"/>
      <x:c r="H28" s="26"/>
      <x:c r="I28" s="71"/>
      <x:c r="J28" s="24"/>
      <x:c r="K28" s="24"/>
      <x:c r="L28" s="57" t="str">
        <x:f>IF(A28="","",IF(OR(B28="",D28="",E28="",H28="",J28=""),"Missing",IF(J28="Complete","Complete",IF(H28&lt;'SETUP'!$D$11,"Overdue",IF(H28&lt;='SETUP'!$D$11+'SETUP'!$D$13,"Due soon","On track")))))</x:f>
      </x:c>
      <x:c r="M28" s="4"/>
      <x:c r="N28" s="4"/>
      <x:c r="O28" s="4"/>
      <x:c r="P28" s="4"/>
      <x:c r="Q28" s="4"/>
      <x:c r="R28" s="4"/>
      <x:c r="S28" s="4"/>
      <x:c r="T28" s="4"/>
      <x:c r="AA28" t="n">
        <x:f>'EMPLOYEES'!$A$38</x:f>
        <x:v>0</x:v>
      </x:c>
      <x:c r="AE28" t="str">
        <x:f>IF(A28="","",IF(COUNTIF($A$11:$A$70,A28)&gt;1,"ERROR","PASS"))</x:f>
      </x:c>
      <x:c r="AF28" t="str">
        <x:f>IF(B28="","",IF(COUNTIF('EMPLOYEES'!$A$11:$A$60,B28)=0,"ERROR","PASS"))</x:f>
      </x:c>
    </x:row>
    <x:row r="29">
      <x:c r="A29" s="24"/>
      <x:c r="B29" s="24"/>
      <x:c r="C29" s="57" t="str">
        <x:f>IF(B29="","",IFERROR(INDEX('EMPLOYEES'!$B$11:$B$60,MATCH(B29,'EMPLOYEES'!$A$11:$A$60,0)),""))</x:f>
      </x:c>
      <x:c r="D29" s="24"/>
      <x:c r="E29" s="24"/>
      <x:c r="F29" s="24"/>
      <x:c r="G29" s="26"/>
      <x:c r="H29" s="26"/>
      <x:c r="I29" s="71"/>
      <x:c r="J29" s="24"/>
      <x:c r="K29" s="24"/>
      <x:c r="L29" s="57" t="str">
        <x:f>IF(A29="","",IF(OR(B29="",D29="",E29="",H29="",J29=""),"Missing",IF(J29="Complete","Complete",IF(H29&lt;'SETUP'!$D$11,"Overdue",IF(H29&lt;='SETUP'!$D$11+'SETUP'!$D$13,"Due soon","On track")))))</x:f>
      </x:c>
      <x:c r="M29" s="4"/>
      <x:c r="N29" s="4"/>
      <x:c r="O29" s="4"/>
      <x:c r="P29" s="4"/>
      <x:c r="Q29" s="4"/>
      <x:c r="R29" s="4"/>
      <x:c r="S29" s="4"/>
      <x:c r="T29" s="4"/>
      <x:c r="AA29" t="n">
        <x:f>'EMPLOYEES'!$A$39</x:f>
        <x:v>0</x:v>
      </x:c>
      <x:c r="AE29" t="str">
        <x:f>IF(A29="","",IF(COUNTIF($A$11:$A$70,A29)&gt;1,"ERROR","PASS"))</x:f>
      </x:c>
      <x:c r="AF29" t="str">
        <x:f>IF(B29="","",IF(COUNTIF('EMPLOYEES'!$A$11:$A$60,B29)=0,"ERROR","PASS"))</x:f>
      </x:c>
    </x:row>
    <x:row r="30">
      <x:c r="A30" s="24"/>
      <x:c r="B30" s="24"/>
      <x:c r="C30" s="57" t="str">
        <x:f>IF(B30="","",IFERROR(INDEX('EMPLOYEES'!$B$11:$B$60,MATCH(B30,'EMPLOYEES'!$A$11:$A$60,0)),""))</x:f>
      </x:c>
      <x:c r="D30" s="24"/>
      <x:c r="E30" s="24"/>
      <x:c r="F30" s="24"/>
      <x:c r="G30" s="26"/>
      <x:c r="H30" s="26"/>
      <x:c r="I30" s="71"/>
      <x:c r="J30" s="24"/>
      <x:c r="K30" s="24"/>
      <x:c r="L30" s="57" t="str">
        <x:f>IF(A30="","",IF(OR(B30="",D30="",E30="",H30="",J30=""),"Missing",IF(J30="Complete","Complete",IF(H30&lt;'SETUP'!$D$11,"Overdue",IF(H30&lt;='SETUP'!$D$11+'SETUP'!$D$13,"Due soon","On track")))))</x:f>
      </x:c>
      <x:c r="M30" s="4"/>
      <x:c r="N30" s="4"/>
      <x:c r="O30" s="4"/>
      <x:c r="P30" s="4"/>
      <x:c r="Q30" s="4"/>
      <x:c r="R30" s="4"/>
      <x:c r="S30" s="4"/>
      <x:c r="T30" s="4"/>
      <x:c r="AA30" t="n">
        <x:f>'EMPLOYEES'!$A$40</x:f>
        <x:v>0</x:v>
      </x:c>
      <x:c r="AE30" t="str">
        <x:f>IF(A30="","",IF(COUNTIF($A$11:$A$70,A30)&gt;1,"ERROR","PASS"))</x:f>
      </x:c>
      <x:c r="AF30" t="str">
        <x:f>IF(B30="","",IF(COUNTIF('EMPLOYEES'!$A$11:$A$60,B30)=0,"ERROR","PASS"))</x:f>
      </x:c>
    </x:row>
    <x:row r="31">
      <x:c r="A31" s="24"/>
      <x:c r="B31" s="24"/>
      <x:c r="C31" s="57" t="str">
        <x:f>IF(B31="","",IFERROR(INDEX('EMPLOYEES'!$B$11:$B$60,MATCH(B31,'EMPLOYEES'!$A$11:$A$60,0)),""))</x:f>
      </x:c>
      <x:c r="D31" s="24"/>
      <x:c r="E31" s="24"/>
      <x:c r="F31" s="24"/>
      <x:c r="G31" s="26"/>
      <x:c r="H31" s="26"/>
      <x:c r="I31" s="71"/>
      <x:c r="J31" s="24"/>
      <x:c r="K31" s="24"/>
      <x:c r="L31" s="57" t="str">
        <x:f>IF(A31="","",IF(OR(B31="",D31="",E31="",H31="",J31=""),"Missing",IF(J31="Complete","Complete",IF(H31&lt;'SETUP'!$D$11,"Overdue",IF(H31&lt;='SETUP'!$D$11+'SETUP'!$D$13,"Due soon","On track")))))</x:f>
      </x:c>
      <x:c r="M31" s="4"/>
      <x:c r="N31" s="4"/>
      <x:c r="O31" s="4"/>
      <x:c r="P31" s="4"/>
      <x:c r="Q31" s="4"/>
      <x:c r="R31" s="4"/>
      <x:c r="S31" s="4"/>
      <x:c r="T31" s="4"/>
      <x:c r="AA31" t="n">
        <x:f>'EMPLOYEES'!$A$41</x:f>
        <x:v>0</x:v>
      </x:c>
      <x:c r="AE31" t="str">
        <x:f>IF(A31="","",IF(COUNTIF($A$11:$A$70,A31)&gt;1,"ERROR","PASS"))</x:f>
      </x:c>
      <x:c r="AF31" t="str">
        <x:f>IF(B31="","",IF(COUNTIF('EMPLOYEES'!$A$11:$A$60,B31)=0,"ERROR","PASS"))</x:f>
      </x:c>
    </x:row>
    <x:row r="32">
      <x:c r="A32" s="24"/>
      <x:c r="B32" s="24"/>
      <x:c r="C32" s="57" t="str">
        <x:f>IF(B32="","",IFERROR(INDEX('EMPLOYEES'!$B$11:$B$60,MATCH(B32,'EMPLOYEES'!$A$11:$A$60,0)),""))</x:f>
      </x:c>
      <x:c r="D32" s="24"/>
      <x:c r="E32" s="24"/>
      <x:c r="F32" s="24"/>
      <x:c r="G32" s="26"/>
      <x:c r="H32" s="26"/>
      <x:c r="I32" s="71"/>
      <x:c r="J32" s="24"/>
      <x:c r="K32" s="24"/>
      <x:c r="L32" s="57" t="str">
        <x:f>IF(A32="","",IF(OR(B32="",D32="",E32="",H32="",J32=""),"Missing",IF(J32="Complete","Complete",IF(H32&lt;'SETUP'!$D$11,"Overdue",IF(H32&lt;='SETUP'!$D$11+'SETUP'!$D$13,"Due soon","On track")))))</x:f>
      </x:c>
      <x:c r="M32" s="4"/>
      <x:c r="N32" s="4"/>
      <x:c r="O32" s="4"/>
      <x:c r="P32" s="4"/>
      <x:c r="Q32" s="4"/>
      <x:c r="R32" s="4"/>
      <x:c r="S32" s="4"/>
      <x:c r="T32" s="4"/>
      <x:c r="AA32" t="n">
        <x:f>'EMPLOYEES'!$A$42</x:f>
        <x:v>0</x:v>
      </x:c>
      <x:c r="AE32" t="str">
        <x:f>IF(A32="","",IF(COUNTIF($A$11:$A$70,A32)&gt;1,"ERROR","PASS"))</x:f>
      </x:c>
      <x:c r="AF32" t="str">
        <x:f>IF(B32="","",IF(COUNTIF('EMPLOYEES'!$A$11:$A$60,B32)=0,"ERROR","PASS"))</x:f>
      </x:c>
    </x:row>
    <x:row r="33">
      <x:c r="A33" s="24"/>
      <x:c r="B33" s="24"/>
      <x:c r="C33" s="57" t="str">
        <x:f>IF(B33="","",IFERROR(INDEX('EMPLOYEES'!$B$11:$B$60,MATCH(B33,'EMPLOYEES'!$A$11:$A$60,0)),""))</x:f>
      </x:c>
      <x:c r="D33" s="24"/>
      <x:c r="E33" s="24"/>
      <x:c r="F33" s="24"/>
      <x:c r="G33" s="26"/>
      <x:c r="H33" s="26"/>
      <x:c r="I33" s="71"/>
      <x:c r="J33" s="24"/>
      <x:c r="K33" s="24"/>
      <x:c r="L33" s="57" t="str">
        <x:f>IF(A33="","",IF(OR(B33="",D33="",E33="",H33="",J33=""),"Missing",IF(J33="Complete","Complete",IF(H33&lt;'SETUP'!$D$11,"Overdue",IF(H33&lt;='SETUP'!$D$11+'SETUP'!$D$13,"Due soon","On track")))))</x:f>
      </x:c>
      <x:c r="M33" s="4"/>
      <x:c r="N33" s="4"/>
      <x:c r="O33" s="4"/>
      <x:c r="P33" s="4"/>
      <x:c r="Q33" s="4"/>
      <x:c r="R33" s="4"/>
      <x:c r="S33" s="4"/>
      <x:c r="T33" s="4"/>
      <x:c r="AA33" t="n">
        <x:f>'EMPLOYEES'!$A$43</x:f>
        <x:v>0</x:v>
      </x:c>
      <x:c r="AE33" t="str">
        <x:f>IF(A33="","",IF(COUNTIF($A$11:$A$70,A33)&gt;1,"ERROR","PASS"))</x:f>
      </x:c>
      <x:c r="AF33" t="str">
        <x:f>IF(B33="","",IF(COUNTIF('EMPLOYEES'!$A$11:$A$60,B33)=0,"ERROR","PASS"))</x:f>
      </x:c>
    </x:row>
    <x:row r="34">
      <x:c r="A34" s="24"/>
      <x:c r="B34" s="24"/>
      <x:c r="C34" s="57" t="str">
        <x:f>IF(B34="","",IFERROR(INDEX('EMPLOYEES'!$B$11:$B$60,MATCH(B34,'EMPLOYEES'!$A$11:$A$60,0)),""))</x:f>
      </x:c>
      <x:c r="D34" s="24"/>
      <x:c r="E34" s="24"/>
      <x:c r="F34" s="24"/>
      <x:c r="G34" s="26"/>
      <x:c r="H34" s="26"/>
      <x:c r="I34" s="71"/>
      <x:c r="J34" s="24"/>
      <x:c r="K34" s="24"/>
      <x:c r="L34" s="57" t="str">
        <x:f>IF(A34="","",IF(OR(B34="",D34="",E34="",H34="",J34=""),"Missing",IF(J34="Complete","Complete",IF(H34&lt;'SETUP'!$D$11,"Overdue",IF(H34&lt;='SETUP'!$D$11+'SETUP'!$D$13,"Due soon","On track")))))</x:f>
      </x:c>
      <x:c r="M34" s="4"/>
      <x:c r="N34" s="4"/>
      <x:c r="O34" s="4"/>
      <x:c r="P34" s="4"/>
      <x:c r="Q34" s="4"/>
      <x:c r="R34" s="4"/>
      <x:c r="S34" s="4"/>
      <x:c r="T34" s="4"/>
      <x:c r="AA34" t="n">
        <x:f>'EMPLOYEES'!$A$44</x:f>
        <x:v>0</x:v>
      </x:c>
      <x:c r="AE34" t="str">
        <x:f>IF(A34="","",IF(COUNTIF($A$11:$A$70,A34)&gt;1,"ERROR","PASS"))</x:f>
      </x:c>
      <x:c r="AF34" t="str">
        <x:f>IF(B34="","",IF(COUNTIF('EMPLOYEES'!$A$11:$A$60,B34)=0,"ERROR","PASS"))</x:f>
      </x:c>
    </x:row>
    <x:row r="35">
      <x:c r="A35" s="24"/>
      <x:c r="B35" s="24"/>
      <x:c r="C35" s="57" t="str">
        <x:f>IF(B35="","",IFERROR(INDEX('EMPLOYEES'!$B$11:$B$60,MATCH(B35,'EMPLOYEES'!$A$11:$A$60,0)),""))</x:f>
      </x:c>
      <x:c r="D35" s="24"/>
      <x:c r="E35" s="24"/>
      <x:c r="F35" s="24"/>
      <x:c r="G35" s="26"/>
      <x:c r="H35" s="26"/>
      <x:c r="I35" s="71"/>
      <x:c r="J35" s="24"/>
      <x:c r="K35" s="24"/>
      <x:c r="L35" s="57" t="str">
        <x:f>IF(A35="","",IF(OR(B35="",D35="",E35="",H35="",J35=""),"Missing",IF(J35="Complete","Complete",IF(H35&lt;'SETUP'!$D$11,"Overdue",IF(H35&lt;='SETUP'!$D$11+'SETUP'!$D$13,"Due soon","On track")))))</x:f>
      </x:c>
      <x:c r="M35" s="4"/>
      <x:c r="N35" s="4"/>
      <x:c r="O35" s="4"/>
      <x:c r="P35" s="4"/>
      <x:c r="Q35" s="4"/>
      <x:c r="R35" s="4"/>
      <x:c r="S35" s="4"/>
      <x:c r="T35" s="4"/>
      <x:c r="AA35" t="n">
        <x:f>'EMPLOYEES'!$A$45</x:f>
        <x:v>0</x:v>
      </x:c>
      <x:c r="AE35" t="str">
        <x:f>IF(A35="","",IF(COUNTIF($A$11:$A$70,A35)&gt;1,"ERROR","PASS"))</x:f>
      </x:c>
      <x:c r="AF35" t="str">
        <x:f>IF(B35="","",IF(COUNTIF('EMPLOYEES'!$A$11:$A$60,B35)=0,"ERROR","PASS"))</x:f>
      </x:c>
    </x:row>
    <x:row r="36">
      <x:c r="A36" s="24"/>
      <x:c r="B36" s="24"/>
      <x:c r="C36" s="57" t="str">
        <x:f>IF(B36="","",IFERROR(INDEX('EMPLOYEES'!$B$11:$B$60,MATCH(B36,'EMPLOYEES'!$A$11:$A$60,0)),""))</x:f>
      </x:c>
      <x:c r="D36" s="24"/>
      <x:c r="E36" s="24"/>
      <x:c r="F36" s="24"/>
      <x:c r="G36" s="26"/>
      <x:c r="H36" s="26"/>
      <x:c r="I36" s="71"/>
      <x:c r="J36" s="24"/>
      <x:c r="K36" s="24"/>
      <x:c r="L36" s="57" t="str">
        <x:f>IF(A36="","",IF(OR(B36="",D36="",E36="",H36="",J36=""),"Missing",IF(J36="Complete","Complete",IF(H36&lt;'SETUP'!$D$11,"Overdue",IF(H36&lt;='SETUP'!$D$11+'SETUP'!$D$13,"Due soon","On track")))))</x:f>
      </x:c>
      <x:c r="M36" s="4"/>
      <x:c r="N36" s="4"/>
      <x:c r="O36" s="4"/>
      <x:c r="P36" s="4"/>
      <x:c r="Q36" s="4"/>
      <x:c r="R36" s="4"/>
      <x:c r="S36" s="4"/>
      <x:c r="T36" s="4"/>
      <x:c r="AA36" t="n">
        <x:f>'EMPLOYEES'!$A$46</x:f>
        <x:v>0</x:v>
      </x:c>
      <x:c r="AE36" t="str">
        <x:f>IF(A36="","",IF(COUNTIF($A$11:$A$70,A36)&gt;1,"ERROR","PASS"))</x:f>
      </x:c>
      <x:c r="AF36" t="str">
        <x:f>IF(B36="","",IF(COUNTIF('EMPLOYEES'!$A$11:$A$60,B36)=0,"ERROR","PASS"))</x:f>
      </x:c>
    </x:row>
    <x:row r="37">
      <x:c r="A37" s="24"/>
      <x:c r="B37" s="24"/>
      <x:c r="C37" s="57" t="str">
        <x:f>IF(B37="","",IFERROR(INDEX('EMPLOYEES'!$B$11:$B$60,MATCH(B37,'EMPLOYEES'!$A$11:$A$60,0)),""))</x:f>
      </x:c>
      <x:c r="D37" s="24"/>
      <x:c r="E37" s="24"/>
      <x:c r="F37" s="24"/>
      <x:c r="G37" s="26"/>
      <x:c r="H37" s="26"/>
      <x:c r="I37" s="71"/>
      <x:c r="J37" s="24"/>
      <x:c r="K37" s="24"/>
      <x:c r="L37" s="57" t="str">
        <x:f>IF(A37="","",IF(OR(B37="",D37="",E37="",H37="",J37=""),"Missing",IF(J37="Complete","Complete",IF(H37&lt;'SETUP'!$D$11,"Overdue",IF(H37&lt;='SETUP'!$D$11+'SETUP'!$D$13,"Due soon","On track")))))</x:f>
      </x:c>
      <x:c r="M37" s="4"/>
      <x:c r="N37" s="4"/>
      <x:c r="O37" s="4"/>
      <x:c r="P37" s="4"/>
      <x:c r="Q37" s="4"/>
      <x:c r="R37" s="4"/>
      <x:c r="S37" s="4"/>
      <x:c r="T37" s="4"/>
      <x:c r="AA37" t="n">
        <x:f>'EMPLOYEES'!$A$47</x:f>
        <x:v>0</x:v>
      </x:c>
      <x:c r="AE37" t="str">
        <x:f>IF(A37="","",IF(COUNTIF($A$11:$A$70,A37)&gt;1,"ERROR","PASS"))</x:f>
      </x:c>
      <x:c r="AF37" t="str">
        <x:f>IF(B37="","",IF(COUNTIF('EMPLOYEES'!$A$11:$A$60,B37)=0,"ERROR","PASS"))</x:f>
      </x:c>
    </x:row>
    <x:row r="38">
      <x:c r="A38" s="24"/>
      <x:c r="B38" s="24"/>
      <x:c r="C38" s="57" t="str">
        <x:f>IF(B38="","",IFERROR(INDEX('EMPLOYEES'!$B$11:$B$60,MATCH(B38,'EMPLOYEES'!$A$11:$A$60,0)),""))</x:f>
      </x:c>
      <x:c r="D38" s="24"/>
      <x:c r="E38" s="24"/>
      <x:c r="F38" s="24"/>
      <x:c r="G38" s="26"/>
      <x:c r="H38" s="26"/>
      <x:c r="I38" s="71"/>
      <x:c r="J38" s="24"/>
      <x:c r="K38" s="24"/>
      <x:c r="L38" s="57" t="str">
        <x:f>IF(A38="","",IF(OR(B38="",D38="",E38="",H38="",J38=""),"Missing",IF(J38="Complete","Complete",IF(H38&lt;'SETUP'!$D$11,"Overdue",IF(H38&lt;='SETUP'!$D$11+'SETUP'!$D$13,"Due soon","On track")))))</x:f>
      </x:c>
      <x:c r="M38" s="4"/>
      <x:c r="N38" s="4"/>
      <x:c r="O38" s="4"/>
      <x:c r="P38" s="4"/>
      <x:c r="Q38" s="4"/>
      <x:c r="R38" s="4"/>
      <x:c r="S38" s="4"/>
      <x:c r="T38" s="4"/>
      <x:c r="AA38" t="n">
        <x:f>'EMPLOYEES'!$A$48</x:f>
        <x:v>0</x:v>
      </x:c>
      <x:c r="AE38" t="str">
        <x:f>IF(A38="","",IF(COUNTIF($A$11:$A$70,A38)&gt;1,"ERROR","PASS"))</x:f>
      </x:c>
      <x:c r="AF38" t="str">
        <x:f>IF(B38="","",IF(COUNTIF('EMPLOYEES'!$A$11:$A$60,B38)=0,"ERROR","PASS"))</x:f>
      </x:c>
    </x:row>
    <x:row r="39">
      <x:c r="A39" s="24"/>
      <x:c r="B39" s="24"/>
      <x:c r="C39" s="57" t="str">
        <x:f>IF(B39="","",IFERROR(INDEX('EMPLOYEES'!$B$11:$B$60,MATCH(B39,'EMPLOYEES'!$A$11:$A$60,0)),""))</x:f>
      </x:c>
      <x:c r="D39" s="24"/>
      <x:c r="E39" s="24"/>
      <x:c r="F39" s="24"/>
      <x:c r="G39" s="26"/>
      <x:c r="H39" s="26"/>
      <x:c r="I39" s="71"/>
      <x:c r="J39" s="24"/>
      <x:c r="K39" s="24"/>
      <x:c r="L39" s="57" t="str">
        <x:f>IF(A39="","",IF(OR(B39="",D39="",E39="",H39="",J39=""),"Missing",IF(J39="Complete","Complete",IF(H39&lt;'SETUP'!$D$11,"Overdue",IF(H39&lt;='SETUP'!$D$11+'SETUP'!$D$13,"Due soon","On track")))))</x:f>
      </x:c>
      <x:c r="M39" s="4"/>
      <x:c r="N39" s="4"/>
      <x:c r="O39" s="4"/>
      <x:c r="P39" s="4"/>
      <x:c r="Q39" s="4"/>
      <x:c r="R39" s="4"/>
      <x:c r="S39" s="4"/>
      <x:c r="T39" s="4"/>
      <x:c r="AA39" t="n">
        <x:f>'EMPLOYEES'!$A$49</x:f>
        <x:v>0</x:v>
      </x:c>
      <x:c r="AE39" t="str">
        <x:f>IF(A39="","",IF(COUNTIF($A$11:$A$70,A39)&gt;1,"ERROR","PASS"))</x:f>
      </x:c>
      <x:c r="AF39" t="str">
        <x:f>IF(B39="","",IF(COUNTIF('EMPLOYEES'!$A$11:$A$60,B39)=0,"ERROR","PASS"))</x:f>
      </x:c>
    </x:row>
    <x:row r="40">
      <x:c r="A40" s="24"/>
      <x:c r="B40" s="24"/>
      <x:c r="C40" s="57" t="str">
        <x:f>IF(B40="","",IFERROR(INDEX('EMPLOYEES'!$B$11:$B$60,MATCH(B40,'EMPLOYEES'!$A$11:$A$60,0)),""))</x:f>
      </x:c>
      <x:c r="D40" s="24"/>
      <x:c r="E40" s="24"/>
      <x:c r="F40" s="24"/>
      <x:c r="G40" s="26"/>
      <x:c r="H40" s="26"/>
      <x:c r="I40" s="71"/>
      <x:c r="J40" s="24"/>
      <x:c r="K40" s="24"/>
      <x:c r="L40" s="57" t="str">
        <x:f>IF(A40="","",IF(OR(B40="",D40="",E40="",H40="",J40=""),"Missing",IF(J40="Complete","Complete",IF(H40&lt;'SETUP'!$D$11,"Overdue",IF(H40&lt;='SETUP'!$D$11+'SETUP'!$D$13,"Due soon","On track")))))</x:f>
      </x:c>
      <x:c r="M40" s="4"/>
      <x:c r="N40" s="4"/>
      <x:c r="O40" s="4"/>
      <x:c r="P40" s="4"/>
      <x:c r="Q40" s="4"/>
      <x:c r="R40" s="4"/>
      <x:c r="S40" s="4"/>
      <x:c r="T40" s="4"/>
      <x:c r="AA40" t="n">
        <x:f>'EMPLOYEES'!$A$50</x:f>
        <x:v>0</x:v>
      </x:c>
      <x:c r="AE40" t="str">
        <x:f>IF(A40="","",IF(COUNTIF($A$11:$A$70,A40)&gt;1,"ERROR","PASS"))</x:f>
      </x:c>
      <x:c r="AF40" t="str">
        <x:f>IF(B40="","",IF(COUNTIF('EMPLOYEES'!$A$11:$A$60,B40)=0,"ERROR","PASS"))</x:f>
      </x:c>
    </x:row>
    <x:row r="41">
      <x:c r="A41" s="24"/>
      <x:c r="B41" s="24"/>
      <x:c r="C41" s="57" t="str">
        <x:f>IF(B41="","",IFERROR(INDEX('EMPLOYEES'!$B$11:$B$60,MATCH(B41,'EMPLOYEES'!$A$11:$A$60,0)),""))</x:f>
      </x:c>
      <x:c r="D41" s="24"/>
      <x:c r="E41" s="24"/>
      <x:c r="F41" s="24"/>
      <x:c r="G41" s="26"/>
      <x:c r="H41" s="26"/>
      <x:c r="I41" s="71"/>
      <x:c r="J41" s="24"/>
      <x:c r="K41" s="24"/>
      <x:c r="L41" s="57" t="str">
        <x:f>IF(A41="","",IF(OR(B41="",D41="",E41="",H41="",J41=""),"Missing",IF(J41="Complete","Complete",IF(H41&lt;'SETUP'!$D$11,"Overdue",IF(H41&lt;='SETUP'!$D$11+'SETUP'!$D$13,"Due soon","On track")))))</x:f>
      </x:c>
      <x:c r="M41" s="4"/>
      <x:c r="N41" s="4"/>
      <x:c r="O41" s="4"/>
      <x:c r="P41" s="4"/>
      <x:c r="Q41" s="4"/>
      <x:c r="R41" s="4"/>
      <x:c r="S41" s="4"/>
      <x:c r="T41" s="4"/>
      <x:c r="AA41" t="n">
        <x:f>'EMPLOYEES'!$A$51</x:f>
        <x:v>0</x:v>
      </x:c>
      <x:c r="AE41" t="str">
        <x:f>IF(A41="","",IF(COUNTIF($A$11:$A$70,A41)&gt;1,"ERROR","PASS"))</x:f>
      </x:c>
      <x:c r="AF41" t="str">
        <x:f>IF(B41="","",IF(COUNTIF('EMPLOYEES'!$A$11:$A$60,B41)=0,"ERROR","PASS"))</x:f>
      </x:c>
    </x:row>
    <x:row r="42">
      <x:c r="A42" s="24"/>
      <x:c r="B42" s="24"/>
      <x:c r="C42" s="57" t="str">
        <x:f>IF(B42="","",IFERROR(INDEX('EMPLOYEES'!$B$11:$B$60,MATCH(B42,'EMPLOYEES'!$A$11:$A$60,0)),""))</x:f>
      </x:c>
      <x:c r="D42" s="24"/>
      <x:c r="E42" s="24"/>
      <x:c r="F42" s="24"/>
      <x:c r="G42" s="26"/>
      <x:c r="H42" s="26"/>
      <x:c r="I42" s="71"/>
      <x:c r="J42" s="24"/>
      <x:c r="K42" s="24"/>
      <x:c r="L42" s="57" t="str">
        <x:f>IF(A42="","",IF(OR(B42="",D42="",E42="",H42="",J42=""),"Missing",IF(J42="Complete","Complete",IF(H42&lt;'SETUP'!$D$11,"Overdue",IF(H42&lt;='SETUP'!$D$11+'SETUP'!$D$13,"Due soon","On track")))))</x:f>
      </x:c>
      <x:c r="M42" s="4"/>
      <x:c r="N42" s="4"/>
      <x:c r="O42" s="4"/>
      <x:c r="P42" s="4"/>
      <x:c r="Q42" s="4"/>
      <x:c r="R42" s="4"/>
      <x:c r="S42" s="4"/>
      <x:c r="T42" s="4"/>
      <x:c r="AA42" t="n">
        <x:f>'EMPLOYEES'!$A$52</x:f>
        <x:v>0</x:v>
      </x:c>
      <x:c r="AE42" t="str">
        <x:f>IF(A42="","",IF(COUNTIF($A$11:$A$70,A42)&gt;1,"ERROR","PASS"))</x:f>
      </x:c>
      <x:c r="AF42" t="str">
        <x:f>IF(B42="","",IF(COUNTIF('EMPLOYEES'!$A$11:$A$60,B42)=0,"ERROR","PASS"))</x:f>
      </x:c>
    </x:row>
    <x:row r="43">
      <x:c r="A43" s="24"/>
      <x:c r="B43" s="24"/>
      <x:c r="C43" s="57" t="str">
        <x:f>IF(B43="","",IFERROR(INDEX('EMPLOYEES'!$B$11:$B$60,MATCH(B43,'EMPLOYEES'!$A$11:$A$60,0)),""))</x:f>
      </x:c>
      <x:c r="D43" s="24"/>
      <x:c r="E43" s="24"/>
      <x:c r="F43" s="24"/>
      <x:c r="G43" s="26"/>
      <x:c r="H43" s="26"/>
      <x:c r="I43" s="71"/>
      <x:c r="J43" s="24"/>
      <x:c r="K43" s="24"/>
      <x:c r="L43" s="57" t="str">
        <x:f>IF(A43="","",IF(OR(B43="",D43="",E43="",H43="",J43=""),"Missing",IF(J43="Complete","Complete",IF(H43&lt;'SETUP'!$D$11,"Overdue",IF(H43&lt;='SETUP'!$D$11+'SETUP'!$D$13,"Due soon","On track")))))</x:f>
      </x:c>
      <x:c r="M43" s="4"/>
      <x:c r="N43" s="4"/>
      <x:c r="O43" s="4"/>
      <x:c r="P43" s="4"/>
      <x:c r="Q43" s="4"/>
      <x:c r="R43" s="4"/>
      <x:c r="S43" s="4"/>
      <x:c r="T43" s="4"/>
      <x:c r="AA43" t="n">
        <x:f>'EMPLOYEES'!$A$53</x:f>
        <x:v>0</x:v>
      </x:c>
      <x:c r="AE43" t="str">
        <x:f>IF(A43="","",IF(COUNTIF($A$11:$A$70,A43)&gt;1,"ERROR","PASS"))</x:f>
      </x:c>
      <x:c r="AF43" t="str">
        <x:f>IF(B43="","",IF(COUNTIF('EMPLOYEES'!$A$11:$A$60,B43)=0,"ERROR","PASS"))</x:f>
      </x:c>
    </x:row>
    <x:row r="44">
      <x:c r="A44" s="24"/>
      <x:c r="B44" s="24"/>
      <x:c r="C44" s="57" t="str">
        <x:f>IF(B44="","",IFERROR(INDEX('EMPLOYEES'!$B$11:$B$60,MATCH(B44,'EMPLOYEES'!$A$11:$A$60,0)),""))</x:f>
      </x:c>
      <x:c r="D44" s="24"/>
      <x:c r="E44" s="24"/>
      <x:c r="F44" s="24"/>
      <x:c r="G44" s="26"/>
      <x:c r="H44" s="26"/>
      <x:c r="I44" s="71"/>
      <x:c r="J44" s="24"/>
      <x:c r="K44" s="24"/>
      <x:c r="L44" s="57" t="str">
        <x:f>IF(A44="","",IF(OR(B44="",D44="",E44="",H44="",J44=""),"Missing",IF(J44="Complete","Complete",IF(H44&lt;'SETUP'!$D$11,"Overdue",IF(H44&lt;='SETUP'!$D$11+'SETUP'!$D$13,"Due soon","On track")))))</x:f>
      </x:c>
      <x:c r="M44" s="4"/>
      <x:c r="N44" s="4"/>
      <x:c r="O44" s="4"/>
      <x:c r="P44" s="4"/>
      <x:c r="Q44" s="4"/>
      <x:c r="R44" s="4"/>
      <x:c r="S44" s="4"/>
      <x:c r="T44" s="4"/>
      <x:c r="AA44" t="n">
        <x:f>'EMPLOYEES'!$A$54</x:f>
        <x:v>0</x:v>
      </x:c>
      <x:c r="AE44" t="str">
        <x:f>IF(A44="","",IF(COUNTIF($A$11:$A$70,A44)&gt;1,"ERROR","PASS"))</x:f>
      </x:c>
      <x:c r="AF44" t="str">
        <x:f>IF(B44="","",IF(COUNTIF('EMPLOYEES'!$A$11:$A$60,B44)=0,"ERROR","PASS"))</x:f>
      </x:c>
    </x:row>
    <x:row r="45">
      <x:c r="A45" s="24"/>
      <x:c r="B45" s="24"/>
      <x:c r="C45" s="57" t="str">
        <x:f>IF(B45="","",IFERROR(INDEX('EMPLOYEES'!$B$11:$B$60,MATCH(B45,'EMPLOYEES'!$A$11:$A$60,0)),""))</x:f>
      </x:c>
      <x:c r="D45" s="24"/>
      <x:c r="E45" s="24"/>
      <x:c r="F45" s="24"/>
      <x:c r="G45" s="26"/>
      <x:c r="H45" s="26"/>
      <x:c r="I45" s="71"/>
      <x:c r="J45" s="24"/>
      <x:c r="K45" s="24"/>
      <x:c r="L45" s="57" t="str">
        <x:f>IF(A45="","",IF(OR(B45="",D45="",E45="",H45="",J45=""),"Missing",IF(J45="Complete","Complete",IF(H45&lt;'SETUP'!$D$11,"Overdue",IF(H45&lt;='SETUP'!$D$11+'SETUP'!$D$13,"Due soon","On track")))))</x:f>
      </x:c>
      <x:c r="M45" s="4"/>
      <x:c r="N45" s="4"/>
      <x:c r="O45" s="4"/>
      <x:c r="P45" s="4"/>
      <x:c r="Q45" s="4"/>
      <x:c r="R45" s="4"/>
      <x:c r="S45" s="4"/>
      <x:c r="T45" s="4"/>
      <x:c r="AA45" t="n">
        <x:f>'EMPLOYEES'!$A$55</x:f>
        <x:v>0</x:v>
      </x:c>
      <x:c r="AE45" t="str">
        <x:f>IF(A45="","",IF(COUNTIF($A$11:$A$70,A45)&gt;1,"ERROR","PASS"))</x:f>
      </x:c>
      <x:c r="AF45" t="str">
        <x:f>IF(B45="","",IF(COUNTIF('EMPLOYEES'!$A$11:$A$60,B45)=0,"ERROR","PASS"))</x:f>
      </x:c>
    </x:row>
    <x:row r="46">
      <x:c r="A46" s="24"/>
      <x:c r="B46" s="24"/>
      <x:c r="C46" s="57" t="str">
        <x:f>IF(B46="","",IFERROR(INDEX('EMPLOYEES'!$B$11:$B$60,MATCH(B46,'EMPLOYEES'!$A$11:$A$60,0)),""))</x:f>
      </x:c>
      <x:c r="D46" s="24"/>
      <x:c r="E46" s="24"/>
      <x:c r="F46" s="24"/>
      <x:c r="G46" s="26"/>
      <x:c r="H46" s="26"/>
      <x:c r="I46" s="71"/>
      <x:c r="J46" s="24"/>
      <x:c r="K46" s="24"/>
      <x:c r="L46" s="57" t="str">
        <x:f>IF(A46="","",IF(OR(B46="",D46="",E46="",H46="",J46=""),"Missing",IF(J46="Complete","Complete",IF(H46&lt;'SETUP'!$D$11,"Overdue",IF(H46&lt;='SETUP'!$D$11+'SETUP'!$D$13,"Due soon","On track")))))</x:f>
      </x:c>
      <x:c r="M46" s="4"/>
      <x:c r="N46" s="4"/>
      <x:c r="O46" s="4"/>
      <x:c r="P46" s="4"/>
      <x:c r="Q46" s="4"/>
      <x:c r="R46" s="4"/>
      <x:c r="S46" s="4"/>
      <x:c r="T46" s="4"/>
      <x:c r="AA46" t="n">
        <x:f>'EMPLOYEES'!$A$56</x:f>
        <x:v>0</x:v>
      </x:c>
      <x:c r="AE46" t="str">
        <x:f>IF(A46="","",IF(COUNTIF($A$11:$A$70,A46)&gt;1,"ERROR","PASS"))</x:f>
      </x:c>
      <x:c r="AF46" t="str">
        <x:f>IF(B46="","",IF(COUNTIF('EMPLOYEES'!$A$11:$A$60,B46)=0,"ERROR","PASS"))</x:f>
      </x:c>
    </x:row>
    <x:row r="47">
      <x:c r="A47" s="24"/>
      <x:c r="B47" s="24"/>
      <x:c r="C47" s="57" t="str">
        <x:f>IF(B47="","",IFERROR(INDEX('EMPLOYEES'!$B$11:$B$60,MATCH(B47,'EMPLOYEES'!$A$11:$A$60,0)),""))</x:f>
      </x:c>
      <x:c r="D47" s="24"/>
      <x:c r="E47" s="24"/>
      <x:c r="F47" s="24"/>
      <x:c r="G47" s="26"/>
      <x:c r="H47" s="26"/>
      <x:c r="I47" s="71"/>
      <x:c r="J47" s="24"/>
      <x:c r="K47" s="24"/>
      <x:c r="L47" s="57" t="str">
        <x:f>IF(A47="","",IF(OR(B47="",D47="",E47="",H47="",J47=""),"Missing",IF(J47="Complete","Complete",IF(H47&lt;'SETUP'!$D$11,"Overdue",IF(H47&lt;='SETUP'!$D$11+'SETUP'!$D$13,"Due soon","On track")))))</x:f>
      </x:c>
      <x:c r="M47" s="4"/>
      <x:c r="N47" s="4"/>
      <x:c r="O47" s="4"/>
      <x:c r="P47" s="4"/>
      <x:c r="Q47" s="4"/>
      <x:c r="R47" s="4"/>
      <x:c r="S47" s="4"/>
      <x:c r="T47" s="4"/>
      <x:c r="AA47" t="n">
        <x:f>'EMPLOYEES'!$A$57</x:f>
        <x:v>0</x:v>
      </x:c>
      <x:c r="AE47" t="str">
        <x:f>IF(A47="","",IF(COUNTIF($A$11:$A$70,A47)&gt;1,"ERROR","PASS"))</x:f>
      </x:c>
      <x:c r="AF47" t="str">
        <x:f>IF(B47="","",IF(COUNTIF('EMPLOYEES'!$A$11:$A$60,B47)=0,"ERROR","PASS"))</x:f>
      </x:c>
    </x:row>
    <x:row r="48">
      <x:c r="A48" s="24"/>
      <x:c r="B48" s="24"/>
      <x:c r="C48" s="57" t="str">
        <x:f>IF(B48="","",IFERROR(INDEX('EMPLOYEES'!$B$11:$B$60,MATCH(B48,'EMPLOYEES'!$A$11:$A$60,0)),""))</x:f>
      </x:c>
      <x:c r="D48" s="24"/>
      <x:c r="E48" s="24"/>
      <x:c r="F48" s="24"/>
      <x:c r="G48" s="26"/>
      <x:c r="H48" s="26"/>
      <x:c r="I48" s="71"/>
      <x:c r="J48" s="24"/>
      <x:c r="K48" s="24"/>
      <x:c r="L48" s="57" t="str">
        <x:f>IF(A48="","",IF(OR(B48="",D48="",E48="",H48="",J48=""),"Missing",IF(J48="Complete","Complete",IF(H48&lt;'SETUP'!$D$11,"Overdue",IF(H48&lt;='SETUP'!$D$11+'SETUP'!$D$13,"Due soon","On track")))))</x:f>
      </x:c>
      <x:c r="M48" s="4"/>
      <x:c r="N48" s="4"/>
      <x:c r="O48" s="4"/>
      <x:c r="P48" s="4"/>
      <x:c r="Q48" s="4"/>
      <x:c r="R48" s="4"/>
      <x:c r="S48" s="4"/>
      <x:c r="T48" s="4"/>
      <x:c r="AA48" t="n">
        <x:f>'EMPLOYEES'!$A$58</x:f>
        <x:v>0</x:v>
      </x:c>
      <x:c r="AE48" t="str">
        <x:f>IF(A48="","",IF(COUNTIF($A$11:$A$70,A48)&gt;1,"ERROR","PASS"))</x:f>
      </x:c>
      <x:c r="AF48" t="str">
        <x:f>IF(B48="","",IF(COUNTIF('EMPLOYEES'!$A$11:$A$60,B48)=0,"ERROR","PASS"))</x:f>
      </x:c>
    </x:row>
    <x:row r="49">
      <x:c r="A49" s="24"/>
      <x:c r="B49" s="24"/>
      <x:c r="C49" s="57" t="str">
        <x:f>IF(B49="","",IFERROR(INDEX('EMPLOYEES'!$B$11:$B$60,MATCH(B49,'EMPLOYEES'!$A$11:$A$60,0)),""))</x:f>
      </x:c>
      <x:c r="D49" s="24"/>
      <x:c r="E49" s="24"/>
      <x:c r="F49" s="24"/>
      <x:c r="G49" s="26"/>
      <x:c r="H49" s="26"/>
      <x:c r="I49" s="71"/>
      <x:c r="J49" s="24"/>
      <x:c r="K49" s="24"/>
      <x:c r="L49" s="57" t="str">
        <x:f>IF(A49="","",IF(OR(B49="",D49="",E49="",H49="",J49=""),"Missing",IF(J49="Complete","Complete",IF(H49&lt;'SETUP'!$D$11,"Overdue",IF(H49&lt;='SETUP'!$D$11+'SETUP'!$D$13,"Due soon","On track")))))</x:f>
      </x:c>
      <x:c r="M49" s="4"/>
      <x:c r="N49" s="4"/>
      <x:c r="O49" s="4"/>
      <x:c r="P49" s="4"/>
      <x:c r="Q49" s="4"/>
      <x:c r="R49" s="4"/>
      <x:c r="S49" s="4"/>
      <x:c r="T49" s="4"/>
      <x:c r="AA49" t="n">
        <x:f>'EMPLOYEES'!$A$59</x:f>
        <x:v>0</x:v>
      </x:c>
      <x:c r="AE49" t="str">
        <x:f>IF(A49="","",IF(COUNTIF($A$11:$A$70,A49)&gt;1,"ERROR","PASS"))</x:f>
      </x:c>
      <x:c r="AF49" t="str">
        <x:f>IF(B49="","",IF(COUNTIF('EMPLOYEES'!$A$11:$A$60,B49)=0,"ERROR","PASS"))</x:f>
      </x:c>
    </x:row>
    <x:row r="50">
      <x:c r="A50" s="24"/>
      <x:c r="B50" s="24"/>
      <x:c r="C50" s="57" t="str">
        <x:f>IF(B50="","",IFERROR(INDEX('EMPLOYEES'!$B$11:$B$60,MATCH(B50,'EMPLOYEES'!$A$11:$A$60,0)),""))</x:f>
      </x:c>
      <x:c r="D50" s="24"/>
      <x:c r="E50" s="24"/>
      <x:c r="F50" s="24"/>
      <x:c r="G50" s="26"/>
      <x:c r="H50" s="26"/>
      <x:c r="I50" s="71"/>
      <x:c r="J50" s="24"/>
      <x:c r="K50" s="24"/>
      <x:c r="L50" s="57" t="str">
        <x:f>IF(A50="","",IF(OR(B50="",D50="",E50="",H50="",J50=""),"Missing",IF(J50="Complete","Complete",IF(H50&lt;'SETUP'!$D$11,"Overdue",IF(H50&lt;='SETUP'!$D$11+'SETUP'!$D$13,"Due soon","On track")))))</x:f>
      </x:c>
      <x:c r="M50" s="4"/>
      <x:c r="N50" s="4"/>
      <x:c r="O50" s="4"/>
      <x:c r="P50" s="4"/>
      <x:c r="Q50" s="4"/>
      <x:c r="R50" s="4"/>
      <x:c r="S50" s="4"/>
      <x:c r="T50" s="4"/>
      <x:c r="AA50" t="n">
        <x:f>'EMPLOYEES'!$A$60</x:f>
        <x:v>0</x:v>
      </x:c>
      <x:c r="AE50" t="str">
        <x:f>IF(A50="","",IF(COUNTIF($A$11:$A$70,A50)&gt;1,"ERROR","PASS"))</x:f>
      </x:c>
      <x:c r="AF50" t="str">
        <x:f>IF(B50="","",IF(COUNTIF('EMPLOYEES'!$A$11:$A$60,B50)=0,"ERROR","PASS"))</x:f>
      </x:c>
    </x:row>
    <x:row r="51">
      <x:c r="A51" s="24"/>
      <x:c r="B51" s="24"/>
      <x:c r="C51" s="57" t="str">
        <x:f>IF(B51="","",IFERROR(INDEX('EMPLOYEES'!$B$11:$B$60,MATCH(B51,'EMPLOYEES'!$A$11:$A$60,0)),""))</x:f>
      </x:c>
      <x:c r="D51" s="24"/>
      <x:c r="E51" s="24"/>
      <x:c r="F51" s="24"/>
      <x:c r="G51" s="26"/>
      <x:c r="H51" s="26"/>
      <x:c r="I51" s="71"/>
      <x:c r="J51" s="24"/>
      <x:c r="K51" s="24"/>
      <x:c r="L51" s="57" t="str">
        <x:f>IF(A51="","",IF(OR(B51="",D51="",E51="",H51="",J51=""),"Missing",IF(J51="Complete","Complete",IF(H51&lt;'SETUP'!$D$11,"Overdue",IF(H51&lt;='SETUP'!$D$11+'SETUP'!$D$13,"Due soon","On track")))))</x:f>
      </x:c>
      <x:c r="M51" s="4"/>
      <x:c r="N51" s="4"/>
      <x:c r="O51" s="4"/>
      <x:c r="P51" s="4"/>
      <x:c r="Q51" s="4"/>
      <x:c r="R51" s="4"/>
      <x:c r="S51" s="4"/>
      <x:c r="T51" s="4"/>
      <x:c r="AA51" t="n">
        <x:f>'EMPLOYEES'!$A$61</x:f>
        <x:v>0</x:v>
      </x:c>
      <x:c r="AE51" t="str">
        <x:f>IF(A51="","",IF(COUNTIF($A$11:$A$70,A51)&gt;1,"ERROR","PASS"))</x:f>
      </x:c>
      <x:c r="AF51" t="str">
        <x:f>IF(B51="","",IF(COUNTIF('EMPLOYEES'!$A$11:$A$60,B51)=0,"ERROR","PASS"))</x:f>
      </x:c>
    </x:row>
    <x:row r="52">
      <x:c r="A52" s="24"/>
      <x:c r="B52" s="24"/>
      <x:c r="C52" s="57" t="str">
        <x:f>IF(B52="","",IFERROR(INDEX('EMPLOYEES'!$B$11:$B$60,MATCH(B52,'EMPLOYEES'!$A$11:$A$60,0)),""))</x:f>
      </x:c>
      <x:c r="D52" s="24"/>
      <x:c r="E52" s="24"/>
      <x:c r="F52" s="24"/>
      <x:c r="G52" s="26"/>
      <x:c r="H52" s="26"/>
      <x:c r="I52" s="71"/>
      <x:c r="J52" s="24"/>
      <x:c r="K52" s="24"/>
      <x:c r="L52" s="57" t="str">
        <x:f>IF(A52="","",IF(OR(B52="",D52="",E52="",H52="",J52=""),"Missing",IF(J52="Complete","Complete",IF(H52&lt;'SETUP'!$D$11,"Overdue",IF(H52&lt;='SETUP'!$D$11+'SETUP'!$D$13,"Due soon","On track")))))</x:f>
      </x:c>
      <x:c r="M52" s="4"/>
      <x:c r="N52" s="4"/>
      <x:c r="O52" s="4"/>
      <x:c r="P52" s="4"/>
      <x:c r="Q52" s="4"/>
      <x:c r="R52" s="4"/>
      <x:c r="S52" s="4"/>
      <x:c r="T52" s="4"/>
      <x:c r="AA52" t="n">
        <x:f>'EMPLOYEES'!$A$62</x:f>
        <x:v>0</x:v>
      </x:c>
      <x:c r="AE52" t="str">
        <x:f>IF(A52="","",IF(COUNTIF($A$11:$A$70,A52)&gt;1,"ERROR","PASS"))</x:f>
      </x:c>
      <x:c r="AF52" t="str">
        <x:f>IF(B52="","",IF(COUNTIF('EMPLOYEES'!$A$11:$A$60,B52)=0,"ERROR","PASS"))</x:f>
      </x:c>
    </x:row>
    <x:row r="53">
      <x:c r="A53" s="24"/>
      <x:c r="B53" s="24"/>
      <x:c r="C53" s="57" t="str">
        <x:f>IF(B53="","",IFERROR(INDEX('EMPLOYEES'!$B$11:$B$60,MATCH(B53,'EMPLOYEES'!$A$11:$A$60,0)),""))</x:f>
      </x:c>
      <x:c r="D53" s="24"/>
      <x:c r="E53" s="24"/>
      <x:c r="F53" s="24"/>
      <x:c r="G53" s="26"/>
      <x:c r="H53" s="26"/>
      <x:c r="I53" s="71"/>
      <x:c r="J53" s="24"/>
      <x:c r="K53" s="24"/>
      <x:c r="L53" s="57" t="str">
        <x:f>IF(A53="","",IF(OR(B53="",D53="",E53="",H53="",J53=""),"Missing",IF(J53="Complete","Complete",IF(H53&lt;'SETUP'!$D$11,"Overdue",IF(H53&lt;='SETUP'!$D$11+'SETUP'!$D$13,"Due soon","On track")))))</x:f>
      </x:c>
      <x:c r="M53" s="4"/>
      <x:c r="N53" s="4"/>
      <x:c r="O53" s="4"/>
      <x:c r="P53" s="4"/>
      <x:c r="Q53" s="4"/>
      <x:c r="R53" s="4"/>
      <x:c r="S53" s="4"/>
      <x:c r="T53" s="4"/>
      <x:c r="AA53" t="n">
        <x:f>'EMPLOYEES'!$A$63</x:f>
        <x:v>0</x:v>
      </x:c>
      <x:c r="AE53" t="str">
        <x:f>IF(A53="","",IF(COUNTIF($A$11:$A$70,A53)&gt;1,"ERROR","PASS"))</x:f>
      </x:c>
      <x:c r="AF53" t="str">
        <x:f>IF(B53="","",IF(COUNTIF('EMPLOYEES'!$A$11:$A$60,B53)=0,"ERROR","PASS"))</x:f>
      </x:c>
    </x:row>
    <x:row r="54">
      <x:c r="A54" s="24"/>
      <x:c r="B54" s="24"/>
      <x:c r="C54" s="57" t="str">
        <x:f>IF(B54="","",IFERROR(INDEX('EMPLOYEES'!$B$11:$B$60,MATCH(B54,'EMPLOYEES'!$A$11:$A$60,0)),""))</x:f>
      </x:c>
      <x:c r="D54" s="24"/>
      <x:c r="E54" s="24"/>
      <x:c r="F54" s="24"/>
      <x:c r="G54" s="26"/>
      <x:c r="H54" s="26"/>
      <x:c r="I54" s="71"/>
      <x:c r="J54" s="24"/>
      <x:c r="K54" s="24"/>
      <x:c r="L54" s="57" t="str">
        <x:f>IF(A54="","",IF(OR(B54="",D54="",E54="",H54="",J54=""),"Missing",IF(J54="Complete","Complete",IF(H54&lt;'SETUP'!$D$11,"Overdue",IF(H54&lt;='SETUP'!$D$11+'SETUP'!$D$13,"Due soon","On track")))))</x:f>
      </x:c>
      <x:c r="M54" s="4"/>
      <x:c r="N54" s="4"/>
      <x:c r="O54" s="4"/>
      <x:c r="P54" s="4"/>
      <x:c r="Q54" s="4"/>
      <x:c r="R54" s="4"/>
      <x:c r="S54" s="4"/>
      <x:c r="T54" s="4"/>
      <x:c r="AA54" t="n">
        <x:f>'EMPLOYEES'!$A$64</x:f>
        <x:v>0</x:v>
      </x:c>
      <x:c r="AE54" t="str">
        <x:f>IF(A54="","",IF(COUNTIF($A$11:$A$70,A54)&gt;1,"ERROR","PASS"))</x:f>
      </x:c>
      <x:c r="AF54" t="str">
        <x:f>IF(B54="","",IF(COUNTIF('EMPLOYEES'!$A$11:$A$60,B54)=0,"ERROR","PASS"))</x:f>
      </x:c>
    </x:row>
    <x:row r="55">
      <x:c r="A55" s="24"/>
      <x:c r="B55" s="24"/>
      <x:c r="C55" s="57" t="str">
        <x:f>IF(B55="","",IFERROR(INDEX('EMPLOYEES'!$B$11:$B$60,MATCH(B55,'EMPLOYEES'!$A$11:$A$60,0)),""))</x:f>
      </x:c>
      <x:c r="D55" s="24"/>
      <x:c r="E55" s="24"/>
      <x:c r="F55" s="24"/>
      <x:c r="G55" s="26"/>
      <x:c r="H55" s="26"/>
      <x:c r="I55" s="71"/>
      <x:c r="J55" s="24"/>
      <x:c r="K55" s="24"/>
      <x:c r="L55" s="57" t="str">
        <x:f>IF(A55="","",IF(OR(B55="",D55="",E55="",H55="",J55=""),"Missing",IF(J55="Complete","Complete",IF(H55&lt;'SETUP'!$D$11,"Overdue",IF(H55&lt;='SETUP'!$D$11+'SETUP'!$D$13,"Due soon","On track")))))</x:f>
      </x:c>
      <x:c r="M55" s="4"/>
      <x:c r="N55" s="4"/>
      <x:c r="O55" s="4"/>
      <x:c r="P55" s="4"/>
      <x:c r="Q55" s="4"/>
      <x:c r="R55" s="4"/>
      <x:c r="S55" s="4"/>
      <x:c r="T55" s="4"/>
      <x:c r="AA55" t="n">
        <x:f>'EMPLOYEES'!$A$65</x:f>
        <x:v>0</x:v>
      </x:c>
      <x:c r="AE55" t="str">
        <x:f>IF(A55="","",IF(COUNTIF($A$11:$A$70,A55)&gt;1,"ERROR","PASS"))</x:f>
      </x:c>
      <x:c r="AF55" t="str">
        <x:f>IF(B55="","",IF(COUNTIF('EMPLOYEES'!$A$11:$A$60,B55)=0,"ERROR","PASS"))</x:f>
      </x:c>
    </x:row>
    <x:row r="56">
      <x:c r="A56" s="24"/>
      <x:c r="B56" s="24"/>
      <x:c r="C56" s="57" t="str">
        <x:f>IF(B56="","",IFERROR(INDEX('EMPLOYEES'!$B$11:$B$60,MATCH(B56,'EMPLOYEES'!$A$11:$A$60,0)),""))</x:f>
      </x:c>
      <x:c r="D56" s="24"/>
      <x:c r="E56" s="24"/>
      <x:c r="F56" s="24"/>
      <x:c r="G56" s="26"/>
      <x:c r="H56" s="26"/>
      <x:c r="I56" s="71"/>
      <x:c r="J56" s="24"/>
      <x:c r="K56" s="24"/>
      <x:c r="L56" s="57" t="str">
        <x:f>IF(A56="","",IF(OR(B56="",D56="",E56="",H56="",J56=""),"Missing",IF(J56="Complete","Complete",IF(H56&lt;'SETUP'!$D$11,"Overdue",IF(H56&lt;='SETUP'!$D$11+'SETUP'!$D$13,"Due soon","On track")))))</x:f>
      </x:c>
      <x:c r="M56" s="4"/>
      <x:c r="N56" s="4"/>
      <x:c r="O56" s="4"/>
      <x:c r="P56" s="4"/>
      <x:c r="Q56" s="4"/>
      <x:c r="R56" s="4"/>
      <x:c r="S56" s="4"/>
      <x:c r="T56" s="4"/>
      <x:c r="AA56" t="n">
        <x:f>'EMPLOYEES'!$A$66</x:f>
        <x:v>0</x:v>
      </x:c>
      <x:c r="AE56" t="str">
        <x:f>IF(A56="","",IF(COUNTIF($A$11:$A$70,A56)&gt;1,"ERROR","PASS"))</x:f>
      </x:c>
      <x:c r="AF56" t="str">
        <x:f>IF(B56="","",IF(COUNTIF('EMPLOYEES'!$A$11:$A$60,B56)=0,"ERROR","PASS"))</x:f>
      </x:c>
    </x:row>
    <x:row r="57">
      <x:c r="A57" s="24"/>
      <x:c r="B57" s="24"/>
      <x:c r="C57" s="57" t="str">
        <x:f>IF(B57="","",IFERROR(INDEX('EMPLOYEES'!$B$11:$B$60,MATCH(B57,'EMPLOYEES'!$A$11:$A$60,0)),""))</x:f>
      </x:c>
      <x:c r="D57" s="24"/>
      <x:c r="E57" s="24"/>
      <x:c r="F57" s="24"/>
      <x:c r="G57" s="26"/>
      <x:c r="H57" s="26"/>
      <x:c r="I57" s="71"/>
      <x:c r="J57" s="24"/>
      <x:c r="K57" s="24"/>
      <x:c r="L57" s="57" t="str">
        <x:f>IF(A57="","",IF(OR(B57="",D57="",E57="",H57="",J57=""),"Missing",IF(J57="Complete","Complete",IF(H57&lt;'SETUP'!$D$11,"Overdue",IF(H57&lt;='SETUP'!$D$11+'SETUP'!$D$13,"Due soon","On track")))))</x:f>
      </x:c>
      <x:c r="M57" s="4"/>
      <x:c r="N57" s="4"/>
      <x:c r="O57" s="4"/>
      <x:c r="P57" s="4"/>
      <x:c r="Q57" s="4"/>
      <x:c r="R57" s="4"/>
      <x:c r="S57" s="4"/>
      <x:c r="T57" s="4"/>
      <x:c r="AA57" t="n">
        <x:f>'EMPLOYEES'!$A$67</x:f>
        <x:v>0</x:v>
      </x:c>
      <x:c r="AE57" t="str">
        <x:f>IF(A57="","",IF(COUNTIF($A$11:$A$70,A57)&gt;1,"ERROR","PASS"))</x:f>
      </x:c>
      <x:c r="AF57" t="str">
        <x:f>IF(B57="","",IF(COUNTIF('EMPLOYEES'!$A$11:$A$60,B57)=0,"ERROR","PASS"))</x:f>
      </x:c>
    </x:row>
    <x:row r="58">
      <x:c r="A58" s="24"/>
      <x:c r="B58" s="24"/>
      <x:c r="C58" s="57" t="str">
        <x:f>IF(B58="","",IFERROR(INDEX('EMPLOYEES'!$B$11:$B$60,MATCH(B58,'EMPLOYEES'!$A$11:$A$60,0)),""))</x:f>
      </x:c>
      <x:c r="D58" s="24"/>
      <x:c r="E58" s="24"/>
      <x:c r="F58" s="24"/>
      <x:c r="G58" s="26"/>
      <x:c r="H58" s="26"/>
      <x:c r="I58" s="71"/>
      <x:c r="J58" s="24"/>
      <x:c r="K58" s="24"/>
      <x:c r="L58" s="57" t="str">
        <x:f>IF(A58="","",IF(OR(B58="",D58="",E58="",H58="",J58=""),"Missing",IF(J58="Complete","Complete",IF(H58&lt;'SETUP'!$D$11,"Overdue",IF(H58&lt;='SETUP'!$D$11+'SETUP'!$D$13,"Due soon","On track")))))</x:f>
      </x:c>
      <x:c r="M58" s="4"/>
      <x:c r="N58" s="4"/>
      <x:c r="O58" s="4"/>
      <x:c r="P58" s="4"/>
      <x:c r="Q58" s="4"/>
      <x:c r="R58" s="4"/>
      <x:c r="S58" s="4"/>
      <x:c r="T58" s="4"/>
      <x:c r="AA58" t="n">
        <x:f>'EMPLOYEES'!$A$68</x:f>
        <x:v>0</x:v>
      </x:c>
      <x:c r="AE58" t="str">
        <x:f>IF(A58="","",IF(COUNTIF($A$11:$A$70,A58)&gt;1,"ERROR","PASS"))</x:f>
      </x:c>
      <x:c r="AF58" t="str">
        <x:f>IF(B58="","",IF(COUNTIF('EMPLOYEES'!$A$11:$A$60,B58)=0,"ERROR","PASS"))</x:f>
      </x:c>
    </x:row>
    <x:row r="59">
      <x:c r="A59" s="24"/>
      <x:c r="B59" s="24"/>
      <x:c r="C59" s="57" t="str">
        <x:f>IF(B59="","",IFERROR(INDEX('EMPLOYEES'!$B$11:$B$60,MATCH(B59,'EMPLOYEES'!$A$11:$A$60,0)),""))</x:f>
      </x:c>
      <x:c r="D59" s="24"/>
      <x:c r="E59" s="24"/>
      <x:c r="F59" s="24"/>
      <x:c r="G59" s="26"/>
      <x:c r="H59" s="26"/>
      <x:c r="I59" s="71"/>
      <x:c r="J59" s="24"/>
      <x:c r="K59" s="24"/>
      <x:c r="L59" s="57" t="str">
        <x:f>IF(A59="","",IF(OR(B59="",D59="",E59="",H59="",J59=""),"Missing",IF(J59="Complete","Complete",IF(H59&lt;'SETUP'!$D$11,"Overdue",IF(H59&lt;='SETUP'!$D$11+'SETUP'!$D$13,"Due soon","On track")))))</x:f>
      </x:c>
      <x:c r="M59" s="4"/>
      <x:c r="N59" s="4"/>
      <x:c r="O59" s="4"/>
      <x:c r="P59" s="4"/>
      <x:c r="Q59" s="4"/>
      <x:c r="R59" s="4"/>
      <x:c r="S59" s="4"/>
      <x:c r="T59" s="4"/>
      <x:c r="AA59" t="n">
        <x:f>'EMPLOYEES'!$A$69</x:f>
        <x:v>0</x:v>
      </x:c>
      <x:c r="AE59" t="str">
        <x:f>IF(A59="","",IF(COUNTIF($A$11:$A$70,A59)&gt;1,"ERROR","PASS"))</x:f>
      </x:c>
      <x:c r="AF59" t="str">
        <x:f>IF(B59="","",IF(COUNTIF('EMPLOYEES'!$A$11:$A$60,B59)=0,"ERROR","PASS"))</x:f>
      </x:c>
    </x:row>
    <x:row r="60">
      <x:c r="A60" s="24"/>
      <x:c r="B60" s="24"/>
      <x:c r="C60" s="57" t="str">
        <x:f>IF(B60="","",IFERROR(INDEX('EMPLOYEES'!$B$11:$B$60,MATCH(B60,'EMPLOYEES'!$A$11:$A$60,0)),""))</x:f>
      </x:c>
      <x:c r="D60" s="24"/>
      <x:c r="E60" s="24"/>
      <x:c r="F60" s="24"/>
      <x:c r="G60" s="26"/>
      <x:c r="H60" s="26"/>
      <x:c r="I60" s="71"/>
      <x:c r="J60" s="24"/>
      <x:c r="K60" s="24"/>
      <x:c r="L60" s="57" t="str">
        <x:f>IF(A60="","",IF(OR(B60="",D60="",E60="",H60="",J60=""),"Missing",IF(J60="Complete","Complete",IF(H60&lt;'SETUP'!$D$11,"Overdue",IF(H60&lt;='SETUP'!$D$11+'SETUP'!$D$13,"Due soon","On track")))))</x:f>
      </x:c>
      <x:c r="M60" s="4"/>
      <x:c r="N60" s="4"/>
      <x:c r="O60" s="4"/>
      <x:c r="P60" s="4"/>
      <x:c r="Q60" s="4"/>
      <x:c r="R60" s="4"/>
      <x:c r="S60" s="4"/>
      <x:c r="T60" s="4"/>
      <x:c r="AA60" t="n">
        <x:f>'EMPLOYEES'!$A$70</x:f>
        <x:v>0</x:v>
      </x:c>
      <x:c r="AE60" t="str">
        <x:f>IF(A60="","",IF(COUNTIF($A$11:$A$70,A60)&gt;1,"ERROR","PASS"))</x:f>
      </x:c>
      <x:c r="AF60" t="str">
        <x:f>IF(B60="","",IF(COUNTIF('EMPLOYEES'!$A$11:$A$60,B60)=0,"ERROR","PASS"))</x:f>
      </x:c>
    </x:row>
    <x:row r="61">
      <x:c r="A61" s="24"/>
      <x:c r="B61" s="24"/>
      <x:c r="C61" s="57" t="str">
        <x:f>IF(B61="","",IFERROR(INDEX('EMPLOYEES'!$B$11:$B$60,MATCH(B61,'EMPLOYEES'!$A$11:$A$60,0)),""))</x:f>
      </x:c>
      <x:c r="D61" s="24"/>
      <x:c r="E61" s="24"/>
      <x:c r="F61" s="24"/>
      <x:c r="G61" s="26"/>
      <x:c r="H61" s="26"/>
      <x:c r="I61" s="71"/>
      <x:c r="J61" s="24"/>
      <x:c r="K61" s="24"/>
      <x:c r="L61" s="57" t="str">
        <x:f>IF(A61="","",IF(OR(B61="",D61="",E61="",H61="",J61=""),"Missing",IF(J61="Complete","Complete",IF(H61&lt;'SETUP'!$D$11,"Overdue",IF(H61&lt;='SETUP'!$D$11+'SETUP'!$D$13,"Due soon","On track")))))</x:f>
      </x:c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IF(A61="","",IF(COUNTIF($A$11:$A$70,A61)&gt;1,"ERROR","PASS"))</x:f>
      </x:c>
      <x:c r="AF61" t="str">
        <x:f>IF(B61="","",IF(COUNTIF('EMPLOYEES'!$A$11:$A$60,B61)=0,"ERROR","PASS"))</x:f>
      </x:c>
    </x:row>
    <x:row r="62">
      <x:c r="A62" s="24"/>
      <x:c r="B62" s="24"/>
      <x:c r="C62" s="57" t="str">
        <x:f>IF(B62="","",IFERROR(INDEX('EMPLOYEES'!$B$11:$B$60,MATCH(B62,'EMPLOYEES'!$A$11:$A$60,0)),""))</x:f>
      </x:c>
      <x:c r="D62" s="24"/>
      <x:c r="E62" s="24"/>
      <x:c r="F62" s="24"/>
      <x:c r="G62" s="26"/>
      <x:c r="H62" s="26"/>
      <x:c r="I62" s="71"/>
      <x:c r="J62" s="24"/>
      <x:c r="K62" s="24"/>
      <x:c r="L62" s="57" t="str">
        <x:f>IF(A62="","",IF(OR(B62="",D62="",E62="",H62="",J62=""),"Missing",IF(J62="Complete","Complete",IF(H62&lt;'SETUP'!$D$11,"Overdue",IF(H62&lt;='SETUP'!$D$11+'SETUP'!$D$13,"Due soon","On track")))))</x:f>
      </x:c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IF(A62="","",IF(COUNTIF($A$11:$A$70,A62)&gt;1,"ERROR","PASS"))</x:f>
      </x:c>
      <x:c r="AF62" t="str">
        <x:f>IF(B62="","",IF(COUNTIF('EMPLOYEES'!$A$11:$A$60,B62)=0,"ERROR","PASS"))</x:f>
      </x:c>
    </x:row>
    <x:row r="63">
      <x:c r="A63" s="24"/>
      <x:c r="B63" s="24"/>
      <x:c r="C63" s="57" t="str">
        <x:f>IF(B63="","",IFERROR(INDEX('EMPLOYEES'!$B$11:$B$60,MATCH(B63,'EMPLOYEES'!$A$11:$A$60,0)),""))</x:f>
      </x:c>
      <x:c r="D63" s="24"/>
      <x:c r="E63" s="24"/>
      <x:c r="F63" s="24"/>
      <x:c r="G63" s="26"/>
      <x:c r="H63" s="26"/>
      <x:c r="I63" s="71"/>
      <x:c r="J63" s="24"/>
      <x:c r="K63" s="24"/>
      <x:c r="L63" s="57" t="str">
        <x:f>IF(A63="","",IF(OR(B63="",D63="",E63="",H63="",J63=""),"Missing",IF(J63="Complete","Complete",IF(H63&lt;'SETUP'!$D$11,"Overdue",IF(H63&lt;='SETUP'!$D$11+'SETUP'!$D$13,"Due soon","On track")))))</x:f>
      </x:c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IF(A63="","",IF(COUNTIF($A$11:$A$70,A63)&gt;1,"ERROR","PASS"))</x:f>
      </x:c>
      <x:c r="AF63" t="str">
        <x:f>IF(B63="","",IF(COUNTIF('EMPLOYEES'!$A$11:$A$60,B63)=0,"ERROR","PASS"))</x:f>
      </x:c>
    </x:row>
    <x:row r="64">
      <x:c r="A64" s="24"/>
      <x:c r="B64" s="24"/>
      <x:c r="C64" s="57" t="str">
        <x:f>IF(B64="","",IFERROR(INDEX('EMPLOYEES'!$B$11:$B$60,MATCH(B64,'EMPLOYEES'!$A$11:$A$60,0)),""))</x:f>
      </x:c>
      <x:c r="D64" s="24"/>
      <x:c r="E64" s="24"/>
      <x:c r="F64" s="24"/>
      <x:c r="G64" s="26"/>
      <x:c r="H64" s="26"/>
      <x:c r="I64" s="71"/>
      <x:c r="J64" s="24"/>
      <x:c r="K64" s="24"/>
      <x:c r="L64" s="57" t="str">
        <x:f>IF(A64="","",IF(OR(B64="",D64="",E64="",H64="",J64=""),"Missing",IF(J64="Complete","Complete",IF(H64&lt;'SETUP'!$D$11,"Overdue",IF(H64&lt;='SETUP'!$D$11+'SETUP'!$D$13,"Due soon","On track")))))</x:f>
      </x:c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IF(A64="","",IF(COUNTIF($A$11:$A$70,A64)&gt;1,"ERROR","PASS"))</x:f>
      </x:c>
      <x:c r="AF64" t="str">
        <x:f>IF(B64="","",IF(COUNTIF('EMPLOYEES'!$A$11:$A$60,B64)=0,"ERROR","PASS"))</x:f>
      </x:c>
    </x:row>
    <x:row r="65">
      <x:c r="A65" s="24"/>
      <x:c r="B65" s="24"/>
      <x:c r="C65" s="57" t="str">
        <x:f>IF(B65="","",IFERROR(INDEX('EMPLOYEES'!$B$11:$B$60,MATCH(B65,'EMPLOYEES'!$A$11:$A$60,0)),""))</x:f>
      </x:c>
      <x:c r="D65" s="24"/>
      <x:c r="E65" s="24"/>
      <x:c r="F65" s="24"/>
      <x:c r="G65" s="26"/>
      <x:c r="H65" s="26"/>
      <x:c r="I65" s="71"/>
      <x:c r="J65" s="24"/>
      <x:c r="K65" s="24"/>
      <x:c r="L65" s="57" t="str">
        <x:f>IF(A65="","",IF(OR(B65="",D65="",E65="",H65="",J65=""),"Missing",IF(J65="Complete","Complete",IF(H65&lt;'SETUP'!$D$11,"Overdue",IF(H65&lt;='SETUP'!$D$11+'SETUP'!$D$13,"Due soon","On track")))))</x:f>
      </x:c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IF(A65="","",IF(COUNTIF($A$11:$A$70,A65)&gt;1,"ERROR","PASS"))</x:f>
      </x:c>
      <x:c r="AF65" t="str">
        <x:f>IF(B65="","",IF(COUNTIF('EMPLOYEES'!$A$11:$A$60,B65)=0,"ERROR","PASS"))</x:f>
      </x:c>
    </x:row>
    <x:row r="66">
      <x:c r="A66" s="24"/>
      <x:c r="B66" s="24"/>
      <x:c r="C66" s="57" t="str">
        <x:f>IF(B66="","",IFERROR(INDEX('EMPLOYEES'!$B$11:$B$60,MATCH(B66,'EMPLOYEES'!$A$11:$A$60,0)),""))</x:f>
      </x:c>
      <x:c r="D66" s="24"/>
      <x:c r="E66" s="24"/>
      <x:c r="F66" s="24"/>
      <x:c r="G66" s="26"/>
      <x:c r="H66" s="26"/>
      <x:c r="I66" s="71"/>
      <x:c r="J66" s="24"/>
      <x:c r="K66" s="24"/>
      <x:c r="L66" s="57" t="str">
        <x:f>IF(A66="","",IF(OR(B66="",D66="",E66="",H66="",J66=""),"Missing",IF(J66="Complete","Complete",IF(H66&lt;'SETUP'!$D$11,"Overdue",IF(H66&lt;='SETUP'!$D$11+'SETUP'!$D$13,"Due soon","On track")))))</x:f>
      </x:c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IF(A66="","",IF(COUNTIF($A$11:$A$70,A66)&gt;1,"ERROR","PASS"))</x:f>
      </x:c>
      <x:c r="AF66" t="str">
        <x:f>IF(B66="","",IF(COUNTIF('EMPLOYEES'!$A$11:$A$60,B66)=0,"ERROR","PASS"))</x:f>
      </x:c>
    </x:row>
    <x:row r="67">
      <x:c r="A67" s="24"/>
      <x:c r="B67" s="24"/>
      <x:c r="C67" s="57" t="str">
        <x:f>IF(B67="","",IFERROR(INDEX('EMPLOYEES'!$B$11:$B$60,MATCH(B67,'EMPLOYEES'!$A$11:$A$60,0)),""))</x:f>
      </x:c>
      <x:c r="D67" s="24"/>
      <x:c r="E67" s="24"/>
      <x:c r="F67" s="24"/>
      <x:c r="G67" s="26"/>
      <x:c r="H67" s="26"/>
      <x:c r="I67" s="71"/>
      <x:c r="J67" s="24"/>
      <x:c r="K67" s="24"/>
      <x:c r="L67" s="57" t="str">
        <x:f>IF(A67="","",IF(OR(B67="",D67="",E67="",H67="",J67=""),"Missing",IF(J67="Complete","Complete",IF(H67&lt;'SETUP'!$D$11,"Overdue",IF(H67&lt;='SETUP'!$D$11+'SETUP'!$D$13,"Due soon","On track")))))</x:f>
      </x:c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IF(A67="","",IF(COUNTIF($A$11:$A$70,A67)&gt;1,"ERROR","PASS"))</x:f>
      </x:c>
      <x:c r="AF67" t="str">
        <x:f>IF(B67="","",IF(COUNTIF('EMPLOYEES'!$A$11:$A$60,B67)=0,"ERROR","PASS"))</x:f>
      </x:c>
    </x:row>
    <x:row r="68">
      <x:c r="A68" s="24"/>
      <x:c r="B68" s="24"/>
      <x:c r="C68" s="57" t="str">
        <x:f>IF(B68="","",IFERROR(INDEX('EMPLOYEES'!$B$11:$B$60,MATCH(B68,'EMPLOYEES'!$A$11:$A$60,0)),""))</x:f>
      </x:c>
      <x:c r="D68" s="24"/>
      <x:c r="E68" s="24"/>
      <x:c r="F68" s="24"/>
      <x:c r="G68" s="26"/>
      <x:c r="H68" s="26"/>
      <x:c r="I68" s="71"/>
      <x:c r="J68" s="24"/>
      <x:c r="K68" s="24"/>
      <x:c r="L68" s="57" t="str">
        <x:f>IF(A68="","",IF(OR(B68="",D68="",E68="",H68="",J68=""),"Missing",IF(J68="Complete","Complete",IF(H68&lt;'SETUP'!$D$11,"Overdue",IF(H68&lt;='SETUP'!$D$11+'SETUP'!$D$13,"Due soon","On track")))))</x:f>
      </x:c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IF(A68="","",IF(COUNTIF($A$11:$A$70,A68)&gt;1,"ERROR","PASS"))</x:f>
      </x:c>
      <x:c r="AF68" t="str">
        <x:f>IF(B68="","",IF(COUNTIF('EMPLOYEES'!$A$11:$A$60,B68)=0,"ERROR","PASS"))</x:f>
      </x:c>
    </x:row>
    <x:row r="69">
      <x:c r="A69" s="24"/>
      <x:c r="B69" s="24"/>
      <x:c r="C69" s="57" t="str">
        <x:f>IF(B69="","",IFERROR(INDEX('EMPLOYEES'!$B$11:$B$60,MATCH(B69,'EMPLOYEES'!$A$11:$A$60,0)),""))</x:f>
      </x:c>
      <x:c r="D69" s="24"/>
      <x:c r="E69" s="24"/>
      <x:c r="F69" s="24"/>
      <x:c r="G69" s="26"/>
      <x:c r="H69" s="26"/>
      <x:c r="I69" s="71"/>
      <x:c r="J69" s="24"/>
      <x:c r="K69" s="24"/>
      <x:c r="L69" s="57" t="str">
        <x:f>IF(A69="","",IF(OR(B69="",D69="",E69="",H69="",J69=""),"Missing",IF(J69="Complete","Complete",IF(H69&lt;'SETUP'!$D$11,"Overdue",IF(H69&lt;='SETUP'!$D$11+'SETUP'!$D$13,"Due soon","On track")))))</x:f>
      </x:c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IF(A69="","",IF(COUNTIF($A$11:$A$70,A69)&gt;1,"ERROR","PASS"))</x:f>
      </x:c>
      <x:c r="AF69" t="str">
        <x:f>IF(B69="","",IF(COUNTIF('EMPLOYEES'!$A$11:$A$60,B69)=0,"ERROR","PASS"))</x:f>
      </x:c>
    </x:row>
    <x:row r="70">
      <x:c r="A70" s="25"/>
      <x:c r="B70" s="25"/>
      <x:c r="C70" s="58" t="str">
        <x:f>IF(B70="","",IFERROR(INDEX('EMPLOYEES'!$B$11:$B$60,MATCH(B70,'EMPLOYEES'!$A$11:$A$60,0)),""))</x:f>
      </x:c>
      <x:c r="D70" s="25"/>
      <x:c r="E70" s="25"/>
      <x:c r="F70" s="25"/>
      <x:c r="G70" s="60"/>
      <x:c r="H70" s="60"/>
      <x:c r="I70" s="72"/>
      <x:c r="J70" s="25"/>
      <x:c r="K70" s="25"/>
      <x:c r="L70" s="58" t="str">
        <x:f>IF(A70="","",IF(OR(B70="",D70="",E70="",H70="",J70=""),"Missing",IF(J70="Complete","Complete",IF(H70&lt;'SETUP'!$D$11,"Overdue",IF(H70&lt;='SETUP'!$D$11+'SETUP'!$D$13,"Due soon","On track")))))</x:f>
      </x:c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IF(A70="","",IF(COUNTIF($A$11:$A$70,A70)&gt;1,"ERROR","PASS"))</x:f>
      </x:c>
      <x:c r="AF70" t="str">
        <x:f>IF(B70="","",IF(COUNTIF('EMPLOYEES'!$A$11:$A$60,B70)=0,"ERROR","PASS"))</x:f>
      </x:c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L11:L70">
    <x:cfRule type="containsText" dxfId="7" priority="1" operator="containsText" text="Overdue"/>
  </x:conditionalFormatting>
  <x:dataValidations count="3">
    <x:dataValidation type="list" sqref="B11:B70">
      <x:formula1>$AA$1:$AA$60</x:formula1>
    </x:dataValidation>
    <x:dataValidation type="list" sqref="E11:E70">
      <x:formula1>$AB$1:$AB$5</x:formula1>
    </x:dataValidation>
    <x:dataValidation type="list" sqref="J11:J70">
      <x:formula1>$AC$1:$AC$5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2dc745568c9476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4" hidden="0" customWidth="1"/>
    <x:col min="2" max="2" width="13" hidden="0" customWidth="1"/>
    <x:col min="3" max="3" width="22" hidden="0" customWidth="1"/>
    <x:col min="4" max="4" width="24" hidden="0" customWidth="1"/>
    <x:col min="5" max="5" width="15" hidden="0" customWidth="1"/>
    <x:col min="6" max="6" width="15" hidden="0" customWidth="1"/>
    <x:col min="7" max="7" width="19" hidden="0" customWidth="1"/>
    <x:col min="8" max="8" width="30" hidden="0" customWidth="1"/>
    <x:col min="9" max="9" width="18" hidden="0" customWidth="1"/>
    <x:col min="27" max="27" width="2" hidden="1" customWidth="1"/>
    <x:col min="28" max="28" width="2" hidden="1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AA1" t="str">
        <x:f>'EMPLOYEES'!$A$11</x:f>
        <x:v>E-001</x:v>
      </x:c>
      <x:c r="AB1" t="str">
        <x:v>Employment contract</x:v>
      </x:c>
    </x:row>
    <x:row r="2" ht="24" customHeight="1">
      <x:c r="A2" s="7" t="str">
        <x:v>Home</x:v>
      </x:c>
      <x:c r="B2" s="7" t="str">
        <x:v>Home</x:v>
      </x:c>
      <x:c r="C2" s="7" t="str">
        <x:v>Dashboard</x:v>
      </x:c>
      <x:c r="D2" s="7" t="str">
        <x:v>Dashboard</x:v>
      </x:c>
      <x:c r="E2" s="7" t="str">
        <x:v>Employees</x:v>
      </x:c>
      <x:c r="F2" s="7" t="str">
        <x:v>Employees</x:v>
      </x:c>
      <x:c r="G2" s="7" t="str">
        <x:v>Check-ins</x:v>
      </x:c>
      <x:c r="H2" s="7" t="str">
        <x:v>Check-ins</x:v>
      </x:c>
      <x:c r="I2" s="7" t="str">
        <x:v>Goals</x:v>
      </x:c>
      <x:c r="J2" s="7" t="str">
        <x:v>Goals</x:v>
      </x:c>
      <x:c r="K2" s="7" t="str">
        <x:v>Development</x:v>
      </x:c>
      <x:c r="L2" s="7" t="str">
        <x:v>Development</x:v>
      </x:c>
      <x:c r="M2" s="8" t="str">
        <x:v>Documents</x:v>
      </x:c>
      <x:c r="N2" s="8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7" t="str">
        <x:v>Audit</x:v>
      </x:c>
      <x:c r="S2" s="7" t="str">
        <x:v>Audit</x:v>
      </x:c>
      <x:c r="T2" s="7" t="str">
        <x:v>Audit</x:v>
      </x:c>
      <x:c r="AA2" t="str">
        <x:f>'EMPLOYEES'!$A$12</x:f>
        <x:v>E-002</x:v>
      </x:c>
      <x:c r="AB2" t="str">
        <x:v>Identity document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AA3" t="str">
        <x:f>'EMPLOYEES'!$A$13</x:f>
        <x:v>E-003</x:v>
      </x:c>
      <x:c r="AB3" t="str">
        <x:v>Work permit</x:v>
      </x:c>
    </x:row>
    <x:row r="4" ht="20" customHeight="1">
      <x:c r="A4" s="10" t="str">
        <x:v>DOCUMENT RENEWALS</x:v>
      </x:c>
      <x:c r="B4" s="10" t="str">
        <x:v>DOCUMENT RENEWALS</x:v>
      </x:c>
      <x:c r="C4" s="10" t="str">
        <x:v>DOCUMENT RENEWALS</x:v>
      </x:c>
      <x:c r="D4" s="10" t="str">
        <x:v>DOCUMENT RENEWALS</x:v>
      </x:c>
      <x:c r="E4" s="10" t="str">
        <x:v>DOCUMENT RENEWALS</x:v>
      </x:c>
      <x:c r="F4" s="10" t="str">
        <x:v>DOCUMENT RENEWALS</x:v>
      </x:c>
      <x:c r="G4" s="10" t="str">
        <x:v>DOCUMENT RENEWALS</x:v>
      </x:c>
      <x:c r="H4" s="10" t="str">
        <x:v>DOCUMENT RENEWALS</x:v>
      </x:c>
      <x:c r="I4" s="10" t="str">
        <x:v>DOCUMENT RENEWALS</x:v>
      </x:c>
      <x:c r="J4" s="10" t="str">
        <x:v>DOCUMENT RENEWALS</x:v>
      </x:c>
      <x:c r="K4" s="10" t="str">
        <x:v>DOCUMENT RENEWALS</x:v>
      </x:c>
      <x:c r="L4" s="10" t="str">
        <x:v>DOCUMENT RENEWALS</x:v>
      </x:c>
      <x:c r="M4" s="10" t="str">
        <x:v>DOCUMENT RENEWALS</x:v>
      </x:c>
      <x:c r="N4" s="10" t="str">
        <x:v>DOCUMENT RENEWALS</x:v>
      </x:c>
      <x:c r="O4" s="10" t="str">
        <x:v>DOCUMENT RENEWALS</x:v>
      </x:c>
      <x:c r="P4" s="10" t="str">
        <x:v>DOCUMENT RENEWALS</x:v>
      </x:c>
      <x:c r="Q4" s="10" t="str">
        <x:v>DOCUMENT RENEWALS</x:v>
      </x:c>
      <x:c r="R4" s="10" t="str">
        <x:v>DOCUMENT RENEWALS</x:v>
      </x:c>
      <x:c r="S4" s="10" t="str">
        <x:v>DOCUMENT RENEWALS</x:v>
      </x:c>
      <x:c r="T4" s="10" t="str">
        <x:v>DOCUMENT RENEWALS</x:v>
      </x:c>
      <x:c r="AA4" t="str">
        <x:f>'EMPLOYEES'!$A$14</x:f>
        <x:v>E-004</x:v>
      </x:c>
      <x:c r="AB4" t="str">
        <x:v>Policy acknowledgement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  <x:c r="AA5" t="str">
        <x:f>'EMPLOYEES'!$A$15</x:f>
        <x:v>E-005</x:v>
      </x:c>
      <x:c r="AB5" t="str">
        <x:v>Certification</x:v>
      </x:c>
    </x:row>
    <x:row r="6" ht="22" customHeight="1">
      <x:c r="A6" s="12" t="str">
        <x:v>Employee Document Control</x:v>
      </x:c>
      <x:c r="B6" s="12" t="str">
        <x:v>Employee Document Control</x:v>
      </x:c>
      <x:c r="C6" s="12" t="str">
        <x:v>Employee Document Control</x:v>
      </x:c>
      <x:c r="D6" s="12" t="str">
        <x:v>Employee Document Control</x:v>
      </x:c>
      <x:c r="E6" s="12" t="str">
        <x:v>Employee Document Control</x:v>
      </x:c>
      <x:c r="F6" s="12" t="str">
        <x:v>Employee Document Control</x:v>
      </x:c>
      <x:c r="G6" s="12" t="str">
        <x:v>Employee Document Control</x:v>
      </x:c>
      <x:c r="H6" s="12" t="str">
        <x:v>Employee Document Control</x:v>
      </x:c>
      <x:c r="I6" s="12" t="str">
        <x:v>Employee Document Control</x:v>
      </x:c>
      <x:c r="J6" s="12" t="str">
        <x:v>Employee Document Control</x:v>
      </x:c>
      <x:c r="K6" s="12" t="str">
        <x:v>Employee Document Control</x:v>
      </x:c>
      <x:c r="L6" s="12" t="str">
        <x:v>Employee Document Control</x:v>
      </x:c>
      <x:c r="M6" s="12" t="str">
        <x:v>Employee Document Control</x:v>
      </x:c>
      <x:c r="N6" s="12" t="str">
        <x:v>Employee Document Control</x:v>
      </x:c>
      <x:c r="O6" s="12" t="str">
        <x:v>Employee Document Control</x:v>
      </x:c>
      <x:c r="P6" s="12" t="str">
        <x:v>Employee Document Control</x:v>
      </x:c>
      <x:c r="Q6" s="12" t="str">
        <x:v>Employee Document Control</x:v>
      </x:c>
      <x:c r="R6" s="12" t="str">
        <x:v>Employee Document Control</x:v>
      </x:c>
      <x:c r="S6" s="12" t="str">
        <x:v>Employee Document Control</x:v>
      </x:c>
      <x:c r="T6" s="12" t="str">
        <x:v>Employee Document Control</x:v>
      </x:c>
      <x:c r="AA6" t="str">
        <x:f>'EMPLOYEES'!$A$16</x:f>
        <x:v>E-006</x:v>
      </x:c>
    </x:row>
    <x:row r="7" ht="22" customHeight="1">
      <x:c r="A7" s="13" t="str">
        <x:v>Track required employee documents without storing sensitive files inside the workbook.</x:v>
      </x:c>
      <x:c r="B7" s="13" t="str">
        <x:v>Track required employee documents without storing sensitive files inside the workbook.</x:v>
      </x:c>
      <x:c r="C7" s="13" t="str">
        <x:v>Track required employee documents without storing sensitive files inside the workbook.</x:v>
      </x:c>
      <x:c r="D7" s="13" t="str">
        <x:v>Track required employee documents without storing sensitive files inside the workbook.</x:v>
      </x:c>
      <x:c r="E7" s="13" t="str">
        <x:v>Track required employee documents without storing sensitive files inside the workbook.</x:v>
      </x:c>
      <x:c r="F7" s="13" t="str">
        <x:v>Track required employee documents without storing sensitive files inside the workbook.</x:v>
      </x:c>
      <x:c r="G7" s="13" t="str">
        <x:v>Track required employee documents without storing sensitive files inside the workbook.</x:v>
      </x:c>
      <x:c r="H7" s="13" t="str">
        <x:v>Track required employee documents without storing sensitive files inside the workbook.</x:v>
      </x:c>
      <x:c r="I7" s="13" t="str">
        <x:v>Track required employee documents without storing sensitive files inside the workbook.</x:v>
      </x:c>
      <x:c r="J7" s="13" t="str">
        <x:v>Track required employee documents without storing sensitive files inside the workbook.</x:v>
      </x:c>
      <x:c r="K7" s="13" t="str">
        <x:v>Track required employee documents without storing sensitive files inside the workbook.</x:v>
      </x:c>
      <x:c r="L7" s="13" t="str">
        <x:v>Track required employee documents without storing sensitive files inside the workbook.</x:v>
      </x:c>
      <x:c r="M7" s="13" t="str">
        <x:v>Track required employee documents without storing sensitive files inside the workbook.</x:v>
      </x:c>
      <x:c r="N7" s="13" t="str">
        <x:v>Track required employee documents without storing sensitive files inside the workbook.</x:v>
      </x:c>
      <x:c r="O7" s="13" t="str">
        <x:v>Track required employee documents without storing sensitive files inside the workbook.</x:v>
      </x:c>
      <x:c r="P7" s="13" t="str">
        <x:v>Track required employee documents without storing sensitive files inside the workbook.</x:v>
      </x:c>
      <x:c r="Q7" s="13" t="str">
        <x:v>Track required employee documents without storing sensitive files inside the workbook.</x:v>
      </x:c>
      <x:c r="R7" s="13" t="str">
        <x:v>Track required employee documents without storing sensitive files inside the workbook.</x:v>
      </x:c>
      <x:c r="S7" s="13" t="str">
        <x:v>Track required employee documents without storing sensitive files inside the workbook.</x:v>
      </x:c>
      <x:c r="T7" s="13" t="str">
        <x:v>Track required employee documents without storing sensitive files inside the workbook.</x:v>
      </x:c>
      <x:c r="AA7" t="str">
        <x:f>'EMPLOYEES'!$A$17</x:f>
        <x:v>E-007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  <x:c r="AA8" t="str">
        <x:f>'EMPLOYEES'!$A$18</x:f>
        <x:v>E-008</x:v>
      </x:c>
    </x:row>
    <x:row r="9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  <x:c r="AA9" t="str">
        <x:f>'EMPLOYEES'!$A$19</x:f>
        <x:v>E-009</x:v>
      </x:c>
    </x:row>
    <x:row r="10">
      <x:c r="A10" s="33" t="str">
        <x:v>Document ID</x:v>
      </x:c>
      <x:c r="B10" s="34" t="str">
        <x:v>Employee ID</x:v>
      </x:c>
      <x:c r="C10" s="34" t="str">
        <x:v>Employee</x:v>
      </x:c>
      <x:c r="D10" s="34" t="str">
        <x:v>Document type</x:v>
      </x:c>
      <x:c r="E10" s="34" t="str">
        <x:v>Received date</x:v>
      </x:c>
      <x:c r="F10" s="34" t="str">
        <x:v>Expiry date</x:v>
      </x:c>
      <x:c r="G10" s="34" t="str">
        <x:v>Owner</x:v>
      </x:c>
      <x:c r="H10" s="34" t="str">
        <x:v>File / reference</x:v>
      </x:c>
      <x:c r="I10" s="35" t="str">
        <x:v>Document status</x:v>
      </x:c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  <x:c r="AA10" t="str">
        <x:f>'EMPLOYEES'!$A$20</x:f>
        <x:v>E-010</x:v>
      </x:c>
    </x:row>
    <x:row r="11">
      <x:c r="A11" s="23" t="str">
        <x:v>D-001</x:v>
      </x:c>
      <x:c r="B11" s="23" t="str">
        <x:v>E-001</x:v>
      </x:c>
      <x:c r="C11" s="56" t="str">
        <x:f>IF(B11="","",IFERROR(INDEX('EMPLOYEES'!$B$11:$B$60,MATCH(B11,'EMPLOYEES'!$A$11:$A$60,0)),""))</x:f>
        <x:v>Maya Hassan</x:v>
      </x:c>
      <x:c r="D11" s="23" t="str">
        <x:v>Employment contract</x:v>
      </x:c>
      <x:c r="E11" s="59" t="d">
        <x:v>2023-02-01T00:00:00.000Z</x:v>
      </x:c>
      <x:c r="F11" s="59"/>
      <x:c r="G11" s="23" t="str">
        <x:v>People Ops</x:v>
      </x:c>
      <x:c r="H11" s="23" t="str">
        <x:v>EMP/E-001/CONTRACT</x:v>
      </x:c>
      <x:c r="I11" s="56" t="str">
        <x:f>IF(A11="","",IF(OR(B11="",D11="",E11="",G11="",H11=""),"Missing",IF(F11="","No expiry",IF(F11&lt;'SETUP'!$D$11,"Expired",IF(F11&lt;='SETUP'!$D$11+'SETUP'!$D$14,"Expiring","Current")))))</x:f>
        <x:v>No expiry</x:v>
      </x:c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  <x:c r="AA11" t="n">
        <x:f>'EMPLOYEES'!$A$21</x:f>
        <x:v>0</x:v>
      </x:c>
      <x:c r="AE11" t="str">
        <x:f>IF(A11="","",IF(COUNTIF($A$11:$A$80,A11)&gt;1,"ERROR","PASS"))</x:f>
        <x:v>PASS</x:v>
      </x:c>
      <x:c r="AF11" t="str">
        <x:f>IF(B11="","",IF(COUNTIF('EMPLOYEES'!$A$11:$A$60,B11)=0,"ERROR","PASS"))</x:f>
        <x:v>PASS</x:v>
      </x:c>
    </x:row>
    <x:row r="12">
      <x:c r="A12" s="24" t="str">
        <x:v>D-002</x:v>
      </x:c>
      <x:c r="B12" s="24" t="str">
        <x:v>E-002</x:v>
      </x:c>
      <x:c r="C12" s="57" t="str">
        <x:f>IF(B12="","",IFERROR(INDEX('EMPLOYEES'!$B$11:$B$60,MATCH(B12,'EMPLOYEES'!$A$11:$A$60,0)),""))</x:f>
        <x:v>Daniel Ruiz</x:v>
      </x:c>
      <x:c r="D12" s="24" t="str">
        <x:v>Identity document</x:v>
      </x:c>
      <x:c r="E12" s="26" t="d">
        <x:v>2024-04-15T00:00:00.000Z</x:v>
      </x:c>
      <x:c r="F12" s="26" t="d">
        <x:v>2027-04-14T00:00:00.000Z</x:v>
      </x:c>
      <x:c r="G12" s="24" t="str">
        <x:v>People Ops</x:v>
      </x:c>
      <x:c r="H12" s="24" t="str">
        <x:v>EMP/E-002/ID</x:v>
      </x:c>
      <x:c r="I12" s="57" t="str">
        <x:f>IF(A12="","",IF(OR(B12="",D12="",E12="",G12="",H12=""),"Missing",IF(F12="","No expiry",IF(F12&lt;'SETUP'!$D$11,"Expired",IF(F12&lt;='SETUP'!$D$11+'SETUP'!$D$14,"Expiring","Current")))))</x:f>
        <x:v>Current</x:v>
      </x:c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  <x:c r="AA12" t="n">
        <x:f>'EMPLOYEES'!$A$22</x:f>
        <x:v>0</x:v>
      </x:c>
      <x:c r="AE12" t="str">
        <x:f>IF(A12="","",IF(COUNTIF($A$11:$A$80,A12)&gt;1,"ERROR","PASS"))</x:f>
        <x:v>PASS</x:v>
      </x:c>
      <x:c r="AF12" t="str">
        <x:f>IF(B12="","",IF(COUNTIF('EMPLOYEES'!$A$11:$A$60,B12)=0,"ERROR","PASS"))</x:f>
        <x:v>PASS</x:v>
      </x:c>
    </x:row>
    <x:row r="13">
      <x:c r="A13" s="24" t="str">
        <x:v>D-003</x:v>
      </x:c>
      <x:c r="B13" s="24" t="str">
        <x:v>E-003</x:v>
      </x:c>
      <x:c r="C13" s="57" t="str">
        <x:f>IF(B13="","",IFERROR(INDEX('EMPLOYEES'!$B$11:$B$60,MATCH(B13,'EMPLOYEES'!$A$11:$A$60,0)),""))</x:f>
        <x:v>Sofia Kim</x:v>
      </x:c>
      <x:c r="D13" s="24" t="str">
        <x:v>Certification</x:v>
      </x:c>
      <x:c r="E13" s="26" t="d">
        <x:v>2024-12-01T00:00:00.000Z</x:v>
      </x:c>
      <x:c r="F13" s="26" t="d">
        <x:v>2026-11-20T00:00:00.000Z</x:v>
      </x:c>
      <x:c r="G13" s="24" t="str">
        <x:v>Finance</x:v>
      </x:c>
      <x:c r="H13" s="24" t="str">
        <x:v>EMP/E-003/CERT</x:v>
      </x:c>
      <x:c r="I13" s="57" t="str">
        <x:f>IF(A13="","",IF(OR(B13="",D13="",E13="",G13="",H13=""),"Missing",IF(F13="","No expiry",IF(F13&lt;'SETUP'!$D$11,"Expired",IF(F13&lt;='SETUP'!$D$11+'SETUP'!$D$14,"Expiring","Current")))))</x:f>
        <x:v>Expiring</x:v>
      </x:c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  <x:c r="AA13" t="n">
        <x:f>'EMPLOYEES'!$A$23</x:f>
        <x:v>0</x:v>
      </x:c>
      <x:c r="AE13" t="str">
        <x:f>IF(A13="","",IF(COUNTIF($A$11:$A$80,A13)&gt;1,"ERROR","PASS"))</x:f>
        <x:v>PASS</x:v>
      </x:c>
      <x:c r="AF13" t="str">
        <x:f>IF(B13="","",IF(COUNTIF('EMPLOYEES'!$A$11:$A$60,B13)=0,"ERROR","PASS"))</x:f>
        <x:v>PASS</x:v>
      </x:c>
    </x:row>
    <x:row r="14">
      <x:c r="A14" s="24" t="str">
        <x:v>D-004</x:v>
      </x:c>
      <x:c r="B14" s="24" t="str">
        <x:v>E-004</x:v>
      </x:c>
      <x:c r="C14" s="57" t="str">
        <x:f>IF(B14="","",IFERROR(INDEX('EMPLOYEES'!$B$11:$B$60,MATCH(B14,'EMPLOYEES'!$A$11:$A$60,0)),""))</x:f>
        <x:v>Amir Patel</x:v>
      </x:c>
      <x:c r="D14" s="24" t="str">
        <x:v>Employment contract</x:v>
      </x:c>
      <x:c r="E14" s="26" t="d">
        <x:v>2026-09-01T00:00:00.000Z</x:v>
      </x:c>
      <x:c r="F14" s="26"/>
      <x:c r="G14" s="24" t="str">
        <x:v>People Ops</x:v>
      </x:c>
      <x:c r="H14" s="24" t="str">
        <x:v>EMP/E-004/CONTRACT</x:v>
      </x:c>
      <x:c r="I14" s="57" t="str">
        <x:f>IF(A14="","",IF(OR(B14="",D14="",E14="",G14="",H14=""),"Missing",IF(F14="","No expiry",IF(F14&lt;'SETUP'!$D$11,"Expired",IF(F14&lt;='SETUP'!$D$11+'SETUP'!$D$14,"Expiring","Current")))))</x:f>
        <x:v>No expiry</x:v>
      </x:c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  <x:c r="AA14" t="n">
        <x:f>'EMPLOYEES'!$A$24</x:f>
        <x:v>0</x:v>
      </x:c>
      <x:c r="AE14" t="str">
        <x:f>IF(A14="","",IF(COUNTIF($A$11:$A$80,A14)&gt;1,"ERROR","PASS"))</x:f>
        <x:v>PASS</x:v>
      </x:c>
      <x:c r="AF14" t="str">
        <x:f>IF(B14="","",IF(COUNTIF('EMPLOYEES'!$A$11:$A$60,B14)=0,"ERROR","PASS"))</x:f>
        <x:v>PASS</x:v>
      </x:c>
    </x:row>
    <x:row r="15">
      <x:c r="A15" s="24" t="str">
        <x:v>D-005</x:v>
      </x:c>
      <x:c r="B15" s="24" t="str">
        <x:v>E-005</x:v>
      </x:c>
      <x:c r="C15" s="57" t="str">
        <x:f>IF(B15="","",IFERROR(INDEX('EMPLOYEES'!$B$11:$B$60,MATCH(B15,'EMPLOYEES'!$A$11:$A$60,0)),""))</x:f>
        <x:v>Elena García</x:v>
      </x:c>
      <x:c r="D15" s="24" t="str">
        <x:v>Work permit</x:v>
      </x:c>
      <x:c r="E15" s="26" t="d">
        <x:v>2025-01-10T00:00:00.000Z</x:v>
      </x:c>
      <x:c r="F15" s="26" t="d">
        <x:v>2026-10-25T00:00:00.000Z</x:v>
      </x:c>
      <x:c r="G15" s="24" t="str">
        <x:v>People Ops</x:v>
      </x:c>
      <x:c r="H15" s="24" t="str">
        <x:v>EMP/E-005/PERMIT</x:v>
      </x:c>
      <x:c r="I15" s="57" t="str">
        <x:f>IF(A15="","",IF(OR(B15="",D15="",E15="",G15="",H15=""),"Missing",IF(F15="","No expiry",IF(F15&lt;'SETUP'!$D$11,"Expired",IF(F15&lt;='SETUP'!$D$11+'SETUP'!$D$14,"Expiring","Current")))))</x:f>
        <x:v>Expired</x:v>
      </x:c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  <x:c r="AA15" t="n">
        <x:f>'EMPLOYEES'!$A$25</x:f>
        <x:v>0</x:v>
      </x:c>
      <x:c r="AE15" t="str">
        <x:f>IF(A15="","",IF(COUNTIF($A$11:$A$80,A15)&gt;1,"ERROR","PASS"))</x:f>
        <x:v>PASS</x:v>
      </x:c>
      <x:c r="AF15" t="str">
        <x:f>IF(B15="","",IF(COUNTIF('EMPLOYEES'!$A$11:$A$60,B15)=0,"ERROR","PASS"))</x:f>
        <x:v>PASS</x:v>
      </x:c>
    </x:row>
    <x:row r="16">
      <x:c r="A16" s="24" t="str">
        <x:v>D-006</x:v>
      </x:c>
      <x:c r="B16" s="24" t="str">
        <x:v>E-006</x:v>
      </x:c>
      <x:c r="C16" s="57" t="str">
        <x:f>IF(B16="","",IFERROR(INDEX('EMPLOYEES'!$B$11:$B$60,MATCH(B16,'EMPLOYEES'!$A$11:$A$60,0)),""))</x:f>
        <x:v>Lucas Martin</x:v>
      </x:c>
      <x:c r="D16" s="24" t="str">
        <x:v>Policy acknowledgement</x:v>
      </x:c>
      <x:c r="E16" s="26" t="d">
        <x:v>2026-01-20T00:00:00.000Z</x:v>
      </x:c>
      <x:c r="F16" s="26"/>
      <x:c r="G16" s="24" t="str">
        <x:v>People Ops</x:v>
      </x:c>
      <x:c r="H16" s="24" t="str">
        <x:v>EMP/E-006/POLICY</x:v>
      </x:c>
      <x:c r="I16" s="57" t="str">
        <x:f>IF(A16="","",IF(OR(B16="",D16="",E16="",G16="",H16=""),"Missing",IF(F16="","No expiry",IF(F16&lt;'SETUP'!$D$11,"Expired",IF(F16&lt;='SETUP'!$D$11+'SETUP'!$D$14,"Expiring","Current")))))</x:f>
        <x:v>No expiry</x:v>
      </x:c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  <x:c r="AA16" t="n">
        <x:f>'EMPLOYEES'!$A$26</x:f>
        <x:v>0</x:v>
      </x:c>
      <x:c r="AE16" t="str">
        <x:f>IF(A16="","",IF(COUNTIF($A$11:$A$80,A16)&gt;1,"ERROR","PASS"))</x:f>
        <x:v>PASS</x:v>
      </x:c>
      <x:c r="AF16" t="str">
        <x:f>IF(B16="","",IF(COUNTIF('EMPLOYEES'!$A$11:$A$60,B16)=0,"ERROR","PASS"))</x:f>
        <x:v>PASS</x:v>
      </x:c>
    </x:row>
    <x:row r="17">
      <x:c r="A17" s="24" t="str">
        <x:v>D-007</x:v>
      </x:c>
      <x:c r="B17" s="24" t="str">
        <x:v>E-007</x:v>
      </x:c>
      <x:c r="C17" s="57" t="str">
        <x:f>IF(B17="","",IFERROR(INDEX('EMPLOYEES'!$B$11:$B$60,MATCH(B17,'EMPLOYEES'!$A$11:$A$60,0)),""))</x:f>
        <x:v>Noor Al Mansoori</x:v>
      </x:c>
      <x:c r="D17" s="24" t="str">
        <x:v>Identity document</x:v>
      </x:c>
      <x:c r="E17" s="26" t="d">
        <x:v>2024-08-05T00:00:00.000Z</x:v>
      </x:c>
      <x:c r="F17" s="26" t="d">
        <x:v>2027-08-04T00:00:00.000Z</x:v>
      </x:c>
      <x:c r="G17" s="24" t="str">
        <x:v>People Ops</x:v>
      </x:c>
      <x:c r="H17" s="24" t="str">
        <x:v>EMP/E-007/ID</x:v>
      </x:c>
      <x:c r="I17" s="57" t="str">
        <x:f>IF(A17="","",IF(OR(B17="",D17="",E17="",G17="",H17=""),"Missing",IF(F17="","No expiry",IF(F17&lt;'SETUP'!$D$11,"Expired",IF(F17&lt;='SETUP'!$D$11+'SETUP'!$D$14,"Expiring","Current")))))</x:f>
        <x:v>Current</x:v>
      </x:c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  <x:c r="AA17" t="n">
        <x:f>'EMPLOYEES'!$A$27</x:f>
        <x:v>0</x:v>
      </x:c>
      <x:c r="AE17" t="str">
        <x:f>IF(A17="","",IF(COUNTIF($A$11:$A$80,A17)&gt;1,"ERROR","PASS"))</x:f>
        <x:v>PASS</x:v>
      </x:c>
      <x:c r="AF17" t="str">
        <x:f>IF(B17="","",IF(COUNTIF('EMPLOYEES'!$A$11:$A$60,B17)=0,"ERROR","PASS"))</x:f>
        <x:v>PASS</x:v>
      </x:c>
    </x:row>
    <x:row r="18">
      <x:c r="A18" s="24" t="str">
        <x:v>D-008</x:v>
      </x:c>
      <x:c r="B18" s="24" t="str">
        <x:v>E-008</x:v>
      </x:c>
      <x:c r="C18" s="57" t="str">
        <x:f>IF(B18="","",IFERROR(INDEX('EMPLOYEES'!$B$11:$B$60,MATCH(B18,'EMPLOYEES'!$A$11:$A$60,0)),""))</x:f>
        <x:v>Emma Chen</x:v>
      </x:c>
      <x:c r="D18" s="24" t="str">
        <x:v>Certification</x:v>
      </x:c>
      <x:c r="E18" s="26" t="d">
        <x:v>2025-02-01T00:00:00.000Z</x:v>
      </x:c>
      <x:c r="F18" s="26" t="d">
        <x:v>2026-12-01T00:00:00.000Z</x:v>
      </x:c>
      <x:c r="G18" s="24" t="str">
        <x:v>Finance</x:v>
      </x:c>
      <x:c r="H18" s="24" t="str">
        <x:v>EMP/E-008/CERT</x:v>
      </x:c>
      <x:c r="I18" s="57" t="str">
        <x:f>IF(A18="","",IF(OR(B18="",D18="",E18="",G18="",H18=""),"Missing",IF(F18="","No expiry",IF(F18&lt;'SETUP'!$D$11,"Expired",IF(F18&lt;='SETUP'!$D$11+'SETUP'!$D$14,"Expiring","Current")))))</x:f>
        <x:v>Expiring</x:v>
      </x:c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  <x:c r="AA18" t="n">
        <x:f>'EMPLOYEES'!$A$28</x:f>
        <x:v>0</x:v>
      </x:c>
      <x:c r="AE18" t="str">
        <x:f>IF(A18="","",IF(COUNTIF($A$11:$A$80,A18)&gt;1,"ERROR","PASS"))</x:f>
        <x:v>PASS</x:v>
      </x:c>
      <x:c r="AF18" t="str">
        <x:f>IF(B18="","",IF(COUNTIF('EMPLOYEES'!$A$11:$A$60,B18)=0,"ERROR","PASS"))</x:f>
        <x:v>PASS</x:v>
      </x:c>
    </x:row>
    <x:row r="19">
      <x:c r="A19" s="24" t="str">
        <x:v>D-009</x:v>
      </x:c>
      <x:c r="B19" s="24" t="str">
        <x:v>E-009</x:v>
      </x:c>
      <x:c r="C19" s="57" t="str">
        <x:f>IF(B19="","",IFERROR(INDEX('EMPLOYEES'!$B$11:$B$60,MATCH(B19,'EMPLOYEES'!$A$11:$A$60,0)),""))</x:f>
        <x:v>Karim Haddad</x:v>
      </x:c>
      <x:c r="D19" s="24" t="str">
        <x:v>Employment contract</x:v>
      </x:c>
      <x:c r="E19" s="26" t="d">
        <x:v>2025-05-12T00:00:00.000Z</x:v>
      </x:c>
      <x:c r="F19" s="26" t="d">
        <x:v>2026-11-05T00:00:00.000Z</x:v>
      </x:c>
      <x:c r="G19" s="24" t="str">
        <x:v>People Ops</x:v>
      </x:c>
      <x:c r="H19" s="24" t="str">
        <x:v>EMP/E-009/CONTRACT</x:v>
      </x:c>
      <x:c r="I19" s="57" t="str">
        <x:f>IF(A19="","",IF(OR(B19="",D19="",E19="",G19="",H19=""),"Missing",IF(F19="","No expiry",IF(F19&lt;'SETUP'!$D$11,"Expired",IF(F19&lt;='SETUP'!$D$11+'SETUP'!$D$14,"Expiring","Current")))))</x:f>
        <x:v>Expiring</x:v>
      </x:c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  <x:c r="AA19" t="n">
        <x:f>'EMPLOYEES'!$A$29</x:f>
        <x:v>0</x:v>
      </x:c>
      <x:c r="AE19" t="str">
        <x:f>IF(A19="","",IF(COUNTIF($A$11:$A$80,A19)&gt;1,"ERROR","PASS"))</x:f>
        <x:v>PASS</x:v>
      </x:c>
      <x:c r="AF19" t="str">
        <x:f>IF(B19="","",IF(COUNTIF('EMPLOYEES'!$A$11:$A$60,B19)=0,"ERROR","PASS"))</x:f>
        <x:v>PASS</x:v>
      </x:c>
    </x:row>
    <x:row r="20">
      <x:c r="A20" s="24"/>
      <x:c r="B20" s="24"/>
      <x:c r="C20" s="57" t="str">
        <x:f>IF(B20="","",IFERROR(INDEX('EMPLOYEES'!$B$11:$B$60,MATCH(B20,'EMPLOYEES'!$A$11:$A$60,0)),""))</x:f>
      </x:c>
      <x:c r="D20" s="24"/>
      <x:c r="E20" s="26"/>
      <x:c r="F20" s="26"/>
      <x:c r="G20" s="24"/>
      <x:c r="H20" s="24"/>
      <x:c r="I20" s="57" t="str">
        <x:f>IF(A20="","",IF(OR(B20="",D20="",E20="",G20="",H20=""),"Missing",IF(F20="","No expiry",IF(F20&lt;'SETUP'!$D$11,"Expired",IF(F20&lt;='SETUP'!$D$11+'SETUP'!$D$14,"Expiring","Current")))))</x:f>
      </x:c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  <x:c r="AA20" t="n">
        <x:f>'EMPLOYEES'!$A$30</x:f>
        <x:v>0</x:v>
      </x:c>
      <x:c r="AE20" t="str">
        <x:f>IF(A20="","",IF(COUNTIF($A$11:$A$80,A20)&gt;1,"ERROR","PASS"))</x:f>
      </x:c>
      <x:c r="AF20" t="str">
        <x:f>IF(B20="","",IF(COUNTIF('EMPLOYEES'!$A$11:$A$60,B20)=0,"ERROR","PASS"))</x:f>
      </x:c>
    </x:row>
    <x:row r="21">
      <x:c r="A21" s="24"/>
      <x:c r="B21" s="24"/>
      <x:c r="C21" s="57" t="str">
        <x:f>IF(B21="","",IFERROR(INDEX('EMPLOYEES'!$B$11:$B$60,MATCH(B21,'EMPLOYEES'!$A$11:$A$60,0)),""))</x:f>
      </x:c>
      <x:c r="D21" s="24"/>
      <x:c r="E21" s="26"/>
      <x:c r="F21" s="26"/>
      <x:c r="G21" s="24"/>
      <x:c r="H21" s="24"/>
      <x:c r="I21" s="57" t="str">
        <x:f>IF(A21="","",IF(OR(B21="",D21="",E21="",G21="",H21=""),"Missing",IF(F21="","No expiry",IF(F21&lt;'SETUP'!$D$11,"Expired",IF(F21&lt;='SETUP'!$D$11+'SETUP'!$D$14,"Expiring","Current")))))</x:f>
      </x:c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  <x:c r="AA21" t="n">
        <x:f>'EMPLOYEES'!$A$31</x:f>
        <x:v>0</x:v>
      </x:c>
      <x:c r="AE21" t="str">
        <x:f>IF(A21="","",IF(COUNTIF($A$11:$A$80,A21)&gt;1,"ERROR","PASS"))</x:f>
      </x:c>
      <x:c r="AF21" t="str">
        <x:f>IF(B21="","",IF(COUNTIF('EMPLOYEES'!$A$11:$A$60,B21)=0,"ERROR","PASS"))</x:f>
      </x:c>
    </x:row>
    <x:row r="22">
      <x:c r="A22" s="24"/>
      <x:c r="B22" s="24"/>
      <x:c r="C22" s="57" t="str">
        <x:f>IF(B22="","",IFERROR(INDEX('EMPLOYEES'!$B$11:$B$60,MATCH(B22,'EMPLOYEES'!$A$11:$A$60,0)),""))</x:f>
      </x:c>
      <x:c r="D22" s="24"/>
      <x:c r="E22" s="26"/>
      <x:c r="F22" s="26"/>
      <x:c r="G22" s="24"/>
      <x:c r="H22" s="24"/>
      <x:c r="I22" s="57" t="str">
        <x:f>IF(A22="","",IF(OR(B22="",D22="",E22="",G22="",H22=""),"Missing",IF(F22="","No expiry",IF(F22&lt;'SETUP'!$D$11,"Expired",IF(F22&lt;='SETUP'!$D$11+'SETUP'!$D$14,"Expiring","Current")))))</x:f>
      </x:c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  <x:c r="AA22" t="n">
        <x:f>'EMPLOYEES'!$A$32</x:f>
        <x:v>0</x:v>
      </x:c>
      <x:c r="AE22" t="str">
        <x:f>IF(A22="","",IF(COUNTIF($A$11:$A$80,A22)&gt;1,"ERROR","PASS"))</x:f>
      </x:c>
      <x:c r="AF22" t="str">
        <x:f>IF(B22="","",IF(COUNTIF('EMPLOYEES'!$A$11:$A$60,B22)=0,"ERROR","PASS"))</x:f>
      </x:c>
    </x:row>
    <x:row r="23">
      <x:c r="A23" s="24"/>
      <x:c r="B23" s="24"/>
      <x:c r="C23" s="57" t="str">
        <x:f>IF(B23="","",IFERROR(INDEX('EMPLOYEES'!$B$11:$B$60,MATCH(B23,'EMPLOYEES'!$A$11:$A$60,0)),""))</x:f>
      </x:c>
      <x:c r="D23" s="24"/>
      <x:c r="E23" s="26"/>
      <x:c r="F23" s="26"/>
      <x:c r="G23" s="24"/>
      <x:c r="H23" s="24"/>
      <x:c r="I23" s="57" t="str">
        <x:f>IF(A23="","",IF(OR(B23="",D23="",E23="",G23="",H23=""),"Missing",IF(F23="","No expiry",IF(F23&lt;'SETUP'!$D$11,"Expired",IF(F23&lt;='SETUP'!$D$11+'SETUP'!$D$14,"Expiring","Current")))))</x:f>
      </x:c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  <x:c r="AA23" t="n">
        <x:f>'EMPLOYEES'!$A$33</x:f>
        <x:v>0</x:v>
      </x:c>
      <x:c r="AE23" t="str">
        <x:f>IF(A23="","",IF(COUNTIF($A$11:$A$80,A23)&gt;1,"ERROR","PASS"))</x:f>
      </x:c>
      <x:c r="AF23" t="str">
        <x:f>IF(B23="","",IF(COUNTIF('EMPLOYEES'!$A$11:$A$60,B23)=0,"ERROR","PASS"))</x:f>
      </x:c>
    </x:row>
    <x:row r="24">
      <x:c r="A24" s="24"/>
      <x:c r="B24" s="24"/>
      <x:c r="C24" s="57" t="str">
        <x:f>IF(B24="","",IFERROR(INDEX('EMPLOYEES'!$B$11:$B$60,MATCH(B24,'EMPLOYEES'!$A$11:$A$60,0)),""))</x:f>
      </x:c>
      <x:c r="D24" s="24"/>
      <x:c r="E24" s="26"/>
      <x:c r="F24" s="26"/>
      <x:c r="G24" s="24"/>
      <x:c r="H24" s="24"/>
      <x:c r="I24" s="57" t="str">
        <x:f>IF(A24="","",IF(OR(B24="",D24="",E24="",G24="",H24=""),"Missing",IF(F24="","No expiry",IF(F24&lt;'SETUP'!$D$11,"Expired",IF(F24&lt;='SETUP'!$D$11+'SETUP'!$D$14,"Expiring","Current")))))</x:f>
      </x:c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  <x:c r="AA24" t="n">
        <x:f>'EMPLOYEES'!$A$34</x:f>
        <x:v>0</x:v>
      </x:c>
      <x:c r="AE24" t="str">
        <x:f>IF(A24="","",IF(COUNTIF($A$11:$A$80,A24)&gt;1,"ERROR","PASS"))</x:f>
      </x:c>
      <x:c r="AF24" t="str">
        <x:f>IF(B24="","",IF(COUNTIF('EMPLOYEES'!$A$11:$A$60,B24)=0,"ERROR","PASS"))</x:f>
      </x:c>
    </x:row>
    <x:row r="25">
      <x:c r="A25" s="24"/>
      <x:c r="B25" s="24"/>
      <x:c r="C25" s="57" t="str">
        <x:f>IF(B25="","",IFERROR(INDEX('EMPLOYEES'!$B$11:$B$60,MATCH(B25,'EMPLOYEES'!$A$11:$A$60,0)),""))</x:f>
      </x:c>
      <x:c r="D25" s="24"/>
      <x:c r="E25" s="26"/>
      <x:c r="F25" s="26"/>
      <x:c r="G25" s="24"/>
      <x:c r="H25" s="24"/>
      <x:c r="I25" s="57" t="str">
        <x:f>IF(A25="","",IF(OR(B25="",D25="",E25="",G25="",H25=""),"Missing",IF(F25="","No expiry",IF(F25&lt;'SETUP'!$D$11,"Expired",IF(F25&lt;='SETUP'!$D$11+'SETUP'!$D$14,"Expiring","Current")))))</x:f>
      </x:c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  <x:c r="AA25" t="n">
        <x:f>'EMPLOYEES'!$A$35</x:f>
        <x:v>0</x:v>
      </x:c>
      <x:c r="AE25" t="str">
        <x:f>IF(A25="","",IF(COUNTIF($A$11:$A$80,A25)&gt;1,"ERROR","PASS"))</x:f>
      </x:c>
      <x:c r="AF25" t="str">
        <x:f>IF(B25="","",IF(COUNTIF('EMPLOYEES'!$A$11:$A$60,B25)=0,"ERROR","PASS"))</x:f>
      </x:c>
    </x:row>
    <x:row r="26">
      <x:c r="A26" s="24"/>
      <x:c r="B26" s="24"/>
      <x:c r="C26" s="57" t="str">
        <x:f>IF(B26="","",IFERROR(INDEX('EMPLOYEES'!$B$11:$B$60,MATCH(B26,'EMPLOYEES'!$A$11:$A$60,0)),""))</x:f>
      </x:c>
      <x:c r="D26" s="24"/>
      <x:c r="E26" s="26"/>
      <x:c r="F26" s="26"/>
      <x:c r="G26" s="24"/>
      <x:c r="H26" s="24"/>
      <x:c r="I26" s="57" t="str">
        <x:f>IF(A26="","",IF(OR(B26="",D26="",E26="",G26="",H26=""),"Missing",IF(F26="","No expiry",IF(F26&lt;'SETUP'!$D$11,"Expired",IF(F26&lt;='SETUP'!$D$11+'SETUP'!$D$14,"Expiring","Current")))))</x:f>
      </x:c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  <x:c r="AA26" t="n">
        <x:f>'EMPLOYEES'!$A$36</x:f>
        <x:v>0</x:v>
      </x:c>
      <x:c r="AE26" t="str">
        <x:f>IF(A26="","",IF(COUNTIF($A$11:$A$80,A26)&gt;1,"ERROR","PASS"))</x:f>
      </x:c>
      <x:c r="AF26" t="str">
        <x:f>IF(B26="","",IF(COUNTIF('EMPLOYEES'!$A$11:$A$60,B26)=0,"ERROR","PASS"))</x:f>
      </x:c>
    </x:row>
    <x:row r="27">
      <x:c r="A27" s="24"/>
      <x:c r="B27" s="24"/>
      <x:c r="C27" s="57" t="str">
        <x:f>IF(B27="","",IFERROR(INDEX('EMPLOYEES'!$B$11:$B$60,MATCH(B27,'EMPLOYEES'!$A$11:$A$60,0)),""))</x:f>
      </x:c>
      <x:c r="D27" s="24"/>
      <x:c r="E27" s="26"/>
      <x:c r="F27" s="26"/>
      <x:c r="G27" s="24"/>
      <x:c r="H27" s="24"/>
      <x:c r="I27" s="57" t="str">
        <x:f>IF(A27="","",IF(OR(B27="",D27="",E27="",G27="",H27=""),"Missing",IF(F27="","No expiry",IF(F27&lt;'SETUP'!$D$11,"Expired",IF(F27&lt;='SETUP'!$D$11+'SETUP'!$D$14,"Expiring","Current")))))</x:f>
      </x:c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  <x:c r="AA27" t="n">
        <x:f>'EMPLOYEES'!$A$37</x:f>
        <x:v>0</x:v>
      </x:c>
      <x:c r="AE27" t="str">
        <x:f>IF(A27="","",IF(COUNTIF($A$11:$A$80,A27)&gt;1,"ERROR","PASS"))</x:f>
      </x:c>
      <x:c r="AF27" t="str">
        <x:f>IF(B27="","",IF(COUNTIF('EMPLOYEES'!$A$11:$A$60,B27)=0,"ERROR","PASS"))</x:f>
      </x:c>
    </x:row>
    <x:row r="28">
      <x:c r="A28" s="24"/>
      <x:c r="B28" s="24"/>
      <x:c r="C28" s="57" t="str">
        <x:f>IF(B28="","",IFERROR(INDEX('EMPLOYEES'!$B$11:$B$60,MATCH(B28,'EMPLOYEES'!$A$11:$A$60,0)),""))</x:f>
      </x:c>
      <x:c r="D28" s="24"/>
      <x:c r="E28" s="26"/>
      <x:c r="F28" s="26"/>
      <x:c r="G28" s="24"/>
      <x:c r="H28" s="24"/>
      <x:c r="I28" s="57" t="str">
        <x:f>IF(A28="","",IF(OR(B28="",D28="",E28="",G28="",H28=""),"Missing",IF(F28="","No expiry",IF(F28&lt;'SETUP'!$D$11,"Expired",IF(F28&lt;='SETUP'!$D$11+'SETUP'!$D$14,"Expiring","Current")))))</x:f>
      </x:c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  <x:c r="AA28" t="n">
        <x:f>'EMPLOYEES'!$A$38</x:f>
        <x:v>0</x:v>
      </x:c>
      <x:c r="AE28" t="str">
        <x:f>IF(A28="","",IF(COUNTIF($A$11:$A$80,A28)&gt;1,"ERROR","PASS"))</x:f>
      </x:c>
      <x:c r="AF28" t="str">
        <x:f>IF(B28="","",IF(COUNTIF('EMPLOYEES'!$A$11:$A$60,B28)=0,"ERROR","PASS"))</x:f>
      </x:c>
    </x:row>
    <x:row r="29">
      <x:c r="A29" s="24"/>
      <x:c r="B29" s="24"/>
      <x:c r="C29" s="57" t="str">
        <x:f>IF(B29="","",IFERROR(INDEX('EMPLOYEES'!$B$11:$B$60,MATCH(B29,'EMPLOYEES'!$A$11:$A$60,0)),""))</x:f>
      </x:c>
      <x:c r="D29" s="24"/>
      <x:c r="E29" s="26"/>
      <x:c r="F29" s="26"/>
      <x:c r="G29" s="24"/>
      <x:c r="H29" s="24"/>
      <x:c r="I29" s="57" t="str">
        <x:f>IF(A29="","",IF(OR(B29="",D29="",E29="",G29="",H29=""),"Missing",IF(F29="","No expiry",IF(F29&lt;'SETUP'!$D$11,"Expired",IF(F29&lt;='SETUP'!$D$11+'SETUP'!$D$14,"Expiring","Current")))))</x:f>
      </x:c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  <x:c r="AA29" t="n">
        <x:f>'EMPLOYEES'!$A$39</x:f>
        <x:v>0</x:v>
      </x:c>
      <x:c r="AE29" t="str">
        <x:f>IF(A29="","",IF(COUNTIF($A$11:$A$80,A29)&gt;1,"ERROR","PASS"))</x:f>
      </x:c>
      <x:c r="AF29" t="str">
        <x:f>IF(B29="","",IF(COUNTIF('EMPLOYEES'!$A$11:$A$60,B29)=0,"ERROR","PASS"))</x:f>
      </x:c>
    </x:row>
    <x:row r="30">
      <x:c r="A30" s="24"/>
      <x:c r="B30" s="24"/>
      <x:c r="C30" s="57" t="str">
        <x:f>IF(B30="","",IFERROR(INDEX('EMPLOYEES'!$B$11:$B$60,MATCH(B30,'EMPLOYEES'!$A$11:$A$60,0)),""))</x:f>
      </x:c>
      <x:c r="D30" s="24"/>
      <x:c r="E30" s="26"/>
      <x:c r="F30" s="26"/>
      <x:c r="G30" s="24"/>
      <x:c r="H30" s="24"/>
      <x:c r="I30" s="57" t="str">
        <x:f>IF(A30="","",IF(OR(B30="",D30="",E30="",G30="",H30=""),"Missing",IF(F30="","No expiry",IF(F30&lt;'SETUP'!$D$11,"Expired",IF(F30&lt;='SETUP'!$D$11+'SETUP'!$D$14,"Expiring","Current")))))</x:f>
      </x:c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  <x:c r="AA30" t="n">
        <x:f>'EMPLOYEES'!$A$40</x:f>
        <x:v>0</x:v>
      </x:c>
      <x:c r="AE30" t="str">
        <x:f>IF(A30="","",IF(COUNTIF($A$11:$A$80,A30)&gt;1,"ERROR","PASS"))</x:f>
      </x:c>
      <x:c r="AF30" t="str">
        <x:f>IF(B30="","",IF(COUNTIF('EMPLOYEES'!$A$11:$A$60,B30)=0,"ERROR","PASS"))</x:f>
      </x:c>
    </x:row>
    <x:row r="31">
      <x:c r="A31" s="24"/>
      <x:c r="B31" s="24"/>
      <x:c r="C31" s="57" t="str">
        <x:f>IF(B31="","",IFERROR(INDEX('EMPLOYEES'!$B$11:$B$60,MATCH(B31,'EMPLOYEES'!$A$11:$A$60,0)),""))</x:f>
      </x:c>
      <x:c r="D31" s="24"/>
      <x:c r="E31" s="26"/>
      <x:c r="F31" s="26"/>
      <x:c r="G31" s="24"/>
      <x:c r="H31" s="24"/>
      <x:c r="I31" s="57" t="str">
        <x:f>IF(A31="","",IF(OR(B31="",D31="",E31="",G31="",H31=""),"Missing",IF(F31="","No expiry",IF(F31&lt;'SETUP'!$D$11,"Expired",IF(F31&lt;='SETUP'!$D$11+'SETUP'!$D$14,"Expiring","Current")))))</x:f>
      </x:c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  <x:c r="AA31" t="n">
        <x:f>'EMPLOYEES'!$A$41</x:f>
        <x:v>0</x:v>
      </x:c>
      <x:c r="AE31" t="str">
        <x:f>IF(A31="","",IF(COUNTIF($A$11:$A$80,A31)&gt;1,"ERROR","PASS"))</x:f>
      </x:c>
      <x:c r="AF31" t="str">
        <x:f>IF(B31="","",IF(COUNTIF('EMPLOYEES'!$A$11:$A$60,B31)=0,"ERROR","PASS"))</x:f>
      </x:c>
    </x:row>
    <x:row r="32">
      <x:c r="A32" s="24"/>
      <x:c r="B32" s="24"/>
      <x:c r="C32" s="57" t="str">
        <x:f>IF(B32="","",IFERROR(INDEX('EMPLOYEES'!$B$11:$B$60,MATCH(B32,'EMPLOYEES'!$A$11:$A$60,0)),""))</x:f>
      </x:c>
      <x:c r="D32" s="24"/>
      <x:c r="E32" s="26"/>
      <x:c r="F32" s="26"/>
      <x:c r="G32" s="24"/>
      <x:c r="H32" s="24"/>
      <x:c r="I32" s="57" t="str">
        <x:f>IF(A32="","",IF(OR(B32="",D32="",E32="",G32="",H32=""),"Missing",IF(F32="","No expiry",IF(F32&lt;'SETUP'!$D$11,"Expired",IF(F32&lt;='SETUP'!$D$11+'SETUP'!$D$14,"Expiring","Current")))))</x:f>
      </x:c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  <x:c r="AA32" t="n">
        <x:f>'EMPLOYEES'!$A$42</x:f>
        <x:v>0</x:v>
      </x:c>
      <x:c r="AE32" t="str">
        <x:f>IF(A32="","",IF(COUNTIF($A$11:$A$80,A32)&gt;1,"ERROR","PASS"))</x:f>
      </x:c>
      <x:c r="AF32" t="str">
        <x:f>IF(B32="","",IF(COUNTIF('EMPLOYEES'!$A$11:$A$60,B32)=0,"ERROR","PASS"))</x:f>
      </x:c>
    </x:row>
    <x:row r="33">
      <x:c r="A33" s="24"/>
      <x:c r="B33" s="24"/>
      <x:c r="C33" s="57" t="str">
        <x:f>IF(B33="","",IFERROR(INDEX('EMPLOYEES'!$B$11:$B$60,MATCH(B33,'EMPLOYEES'!$A$11:$A$60,0)),""))</x:f>
      </x:c>
      <x:c r="D33" s="24"/>
      <x:c r="E33" s="26"/>
      <x:c r="F33" s="26"/>
      <x:c r="G33" s="24"/>
      <x:c r="H33" s="24"/>
      <x:c r="I33" s="57" t="str">
        <x:f>IF(A33="","",IF(OR(B33="",D33="",E33="",G33="",H33=""),"Missing",IF(F33="","No expiry",IF(F33&lt;'SETUP'!$D$11,"Expired",IF(F33&lt;='SETUP'!$D$11+'SETUP'!$D$14,"Expiring","Current")))))</x:f>
      </x:c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  <x:c r="AA33" t="n">
        <x:f>'EMPLOYEES'!$A$43</x:f>
        <x:v>0</x:v>
      </x:c>
      <x:c r="AE33" t="str">
        <x:f>IF(A33="","",IF(COUNTIF($A$11:$A$80,A33)&gt;1,"ERROR","PASS"))</x:f>
      </x:c>
      <x:c r="AF33" t="str">
        <x:f>IF(B33="","",IF(COUNTIF('EMPLOYEES'!$A$11:$A$60,B33)=0,"ERROR","PASS"))</x:f>
      </x:c>
    </x:row>
    <x:row r="34">
      <x:c r="A34" s="24"/>
      <x:c r="B34" s="24"/>
      <x:c r="C34" s="57" t="str">
        <x:f>IF(B34="","",IFERROR(INDEX('EMPLOYEES'!$B$11:$B$60,MATCH(B34,'EMPLOYEES'!$A$11:$A$60,0)),""))</x:f>
      </x:c>
      <x:c r="D34" s="24"/>
      <x:c r="E34" s="26"/>
      <x:c r="F34" s="26"/>
      <x:c r="G34" s="24"/>
      <x:c r="H34" s="24"/>
      <x:c r="I34" s="57" t="str">
        <x:f>IF(A34="","",IF(OR(B34="",D34="",E34="",G34="",H34=""),"Missing",IF(F34="","No expiry",IF(F34&lt;'SETUP'!$D$11,"Expired",IF(F34&lt;='SETUP'!$D$11+'SETUP'!$D$14,"Expiring","Current")))))</x:f>
      </x:c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  <x:c r="AA34" t="n">
        <x:f>'EMPLOYEES'!$A$44</x:f>
        <x:v>0</x:v>
      </x:c>
      <x:c r="AE34" t="str">
        <x:f>IF(A34="","",IF(COUNTIF($A$11:$A$80,A34)&gt;1,"ERROR","PASS"))</x:f>
      </x:c>
      <x:c r="AF34" t="str">
        <x:f>IF(B34="","",IF(COUNTIF('EMPLOYEES'!$A$11:$A$60,B34)=0,"ERROR","PASS"))</x:f>
      </x:c>
    </x:row>
    <x:row r="35">
      <x:c r="A35" s="24"/>
      <x:c r="B35" s="24"/>
      <x:c r="C35" s="57" t="str">
        <x:f>IF(B35="","",IFERROR(INDEX('EMPLOYEES'!$B$11:$B$60,MATCH(B35,'EMPLOYEES'!$A$11:$A$60,0)),""))</x:f>
      </x:c>
      <x:c r="D35" s="24"/>
      <x:c r="E35" s="26"/>
      <x:c r="F35" s="26"/>
      <x:c r="G35" s="24"/>
      <x:c r="H35" s="24"/>
      <x:c r="I35" s="57" t="str">
        <x:f>IF(A35="","",IF(OR(B35="",D35="",E35="",G35="",H35=""),"Missing",IF(F35="","No expiry",IF(F35&lt;'SETUP'!$D$11,"Expired",IF(F35&lt;='SETUP'!$D$11+'SETUP'!$D$14,"Expiring","Current")))))</x:f>
      </x:c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  <x:c r="AA35" t="n">
        <x:f>'EMPLOYEES'!$A$45</x:f>
        <x:v>0</x:v>
      </x:c>
      <x:c r="AE35" t="str">
        <x:f>IF(A35="","",IF(COUNTIF($A$11:$A$80,A35)&gt;1,"ERROR","PASS"))</x:f>
      </x:c>
      <x:c r="AF35" t="str">
        <x:f>IF(B35="","",IF(COUNTIF('EMPLOYEES'!$A$11:$A$60,B35)=0,"ERROR","PASS"))</x:f>
      </x:c>
    </x:row>
    <x:row r="36">
      <x:c r="A36" s="24"/>
      <x:c r="B36" s="24"/>
      <x:c r="C36" s="57" t="str">
        <x:f>IF(B36="","",IFERROR(INDEX('EMPLOYEES'!$B$11:$B$60,MATCH(B36,'EMPLOYEES'!$A$11:$A$60,0)),""))</x:f>
      </x:c>
      <x:c r="D36" s="24"/>
      <x:c r="E36" s="26"/>
      <x:c r="F36" s="26"/>
      <x:c r="G36" s="24"/>
      <x:c r="H36" s="24"/>
      <x:c r="I36" s="57" t="str">
        <x:f>IF(A36="","",IF(OR(B36="",D36="",E36="",G36="",H36=""),"Missing",IF(F36="","No expiry",IF(F36&lt;'SETUP'!$D$11,"Expired",IF(F36&lt;='SETUP'!$D$11+'SETUP'!$D$14,"Expiring","Current")))))</x:f>
      </x:c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  <x:c r="AA36" t="n">
        <x:f>'EMPLOYEES'!$A$46</x:f>
        <x:v>0</x:v>
      </x:c>
      <x:c r="AE36" t="str">
        <x:f>IF(A36="","",IF(COUNTIF($A$11:$A$80,A36)&gt;1,"ERROR","PASS"))</x:f>
      </x:c>
      <x:c r="AF36" t="str">
        <x:f>IF(B36="","",IF(COUNTIF('EMPLOYEES'!$A$11:$A$60,B36)=0,"ERROR","PASS"))</x:f>
      </x:c>
    </x:row>
    <x:row r="37">
      <x:c r="A37" s="24"/>
      <x:c r="B37" s="24"/>
      <x:c r="C37" s="57" t="str">
        <x:f>IF(B37="","",IFERROR(INDEX('EMPLOYEES'!$B$11:$B$60,MATCH(B37,'EMPLOYEES'!$A$11:$A$60,0)),""))</x:f>
      </x:c>
      <x:c r="D37" s="24"/>
      <x:c r="E37" s="26"/>
      <x:c r="F37" s="26"/>
      <x:c r="G37" s="24"/>
      <x:c r="H37" s="24"/>
      <x:c r="I37" s="57" t="str">
        <x:f>IF(A37="","",IF(OR(B37="",D37="",E37="",G37="",H37=""),"Missing",IF(F37="","No expiry",IF(F37&lt;'SETUP'!$D$11,"Expired",IF(F37&lt;='SETUP'!$D$11+'SETUP'!$D$14,"Expiring","Current")))))</x:f>
      </x:c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  <x:c r="AA37" t="n">
        <x:f>'EMPLOYEES'!$A$47</x:f>
        <x:v>0</x:v>
      </x:c>
      <x:c r="AE37" t="str">
        <x:f>IF(A37="","",IF(COUNTIF($A$11:$A$80,A37)&gt;1,"ERROR","PASS"))</x:f>
      </x:c>
      <x:c r="AF37" t="str">
        <x:f>IF(B37="","",IF(COUNTIF('EMPLOYEES'!$A$11:$A$60,B37)=0,"ERROR","PASS"))</x:f>
      </x:c>
    </x:row>
    <x:row r="38">
      <x:c r="A38" s="24"/>
      <x:c r="B38" s="24"/>
      <x:c r="C38" s="57" t="str">
        <x:f>IF(B38="","",IFERROR(INDEX('EMPLOYEES'!$B$11:$B$60,MATCH(B38,'EMPLOYEES'!$A$11:$A$60,0)),""))</x:f>
      </x:c>
      <x:c r="D38" s="24"/>
      <x:c r="E38" s="26"/>
      <x:c r="F38" s="26"/>
      <x:c r="G38" s="24"/>
      <x:c r="H38" s="24"/>
      <x:c r="I38" s="57" t="str">
        <x:f>IF(A38="","",IF(OR(B38="",D38="",E38="",G38="",H38=""),"Missing",IF(F38="","No expiry",IF(F38&lt;'SETUP'!$D$11,"Expired",IF(F38&lt;='SETUP'!$D$11+'SETUP'!$D$14,"Expiring","Current")))))</x:f>
      </x:c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  <x:c r="AA38" t="n">
        <x:f>'EMPLOYEES'!$A$48</x:f>
        <x:v>0</x:v>
      </x:c>
      <x:c r="AE38" t="str">
        <x:f>IF(A38="","",IF(COUNTIF($A$11:$A$80,A38)&gt;1,"ERROR","PASS"))</x:f>
      </x:c>
      <x:c r="AF38" t="str">
        <x:f>IF(B38="","",IF(COUNTIF('EMPLOYEES'!$A$11:$A$60,B38)=0,"ERROR","PASS"))</x:f>
      </x:c>
    </x:row>
    <x:row r="39">
      <x:c r="A39" s="24"/>
      <x:c r="B39" s="24"/>
      <x:c r="C39" s="57" t="str">
        <x:f>IF(B39="","",IFERROR(INDEX('EMPLOYEES'!$B$11:$B$60,MATCH(B39,'EMPLOYEES'!$A$11:$A$60,0)),""))</x:f>
      </x:c>
      <x:c r="D39" s="24"/>
      <x:c r="E39" s="26"/>
      <x:c r="F39" s="26"/>
      <x:c r="G39" s="24"/>
      <x:c r="H39" s="24"/>
      <x:c r="I39" s="57" t="str">
        <x:f>IF(A39="","",IF(OR(B39="",D39="",E39="",G39="",H39=""),"Missing",IF(F39="","No expiry",IF(F39&lt;'SETUP'!$D$11,"Expired",IF(F39&lt;='SETUP'!$D$11+'SETUP'!$D$14,"Expiring","Current")))))</x:f>
      </x:c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  <x:c r="AA39" t="n">
        <x:f>'EMPLOYEES'!$A$49</x:f>
        <x:v>0</x:v>
      </x:c>
      <x:c r="AE39" t="str">
        <x:f>IF(A39="","",IF(COUNTIF($A$11:$A$80,A39)&gt;1,"ERROR","PASS"))</x:f>
      </x:c>
      <x:c r="AF39" t="str">
        <x:f>IF(B39="","",IF(COUNTIF('EMPLOYEES'!$A$11:$A$60,B39)=0,"ERROR","PASS"))</x:f>
      </x:c>
    </x:row>
    <x:row r="40">
      <x:c r="A40" s="24"/>
      <x:c r="B40" s="24"/>
      <x:c r="C40" s="57" t="str">
        <x:f>IF(B40="","",IFERROR(INDEX('EMPLOYEES'!$B$11:$B$60,MATCH(B40,'EMPLOYEES'!$A$11:$A$60,0)),""))</x:f>
      </x:c>
      <x:c r="D40" s="24"/>
      <x:c r="E40" s="26"/>
      <x:c r="F40" s="26"/>
      <x:c r="G40" s="24"/>
      <x:c r="H40" s="24"/>
      <x:c r="I40" s="57" t="str">
        <x:f>IF(A40="","",IF(OR(B40="",D40="",E40="",G40="",H40=""),"Missing",IF(F40="","No expiry",IF(F40&lt;'SETUP'!$D$11,"Expired",IF(F40&lt;='SETUP'!$D$11+'SETUP'!$D$14,"Expiring","Current")))))</x:f>
      </x:c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  <x:c r="AA40" t="n">
        <x:f>'EMPLOYEES'!$A$50</x:f>
        <x:v>0</x:v>
      </x:c>
      <x:c r="AE40" t="str">
        <x:f>IF(A40="","",IF(COUNTIF($A$11:$A$80,A40)&gt;1,"ERROR","PASS"))</x:f>
      </x:c>
      <x:c r="AF40" t="str">
        <x:f>IF(B40="","",IF(COUNTIF('EMPLOYEES'!$A$11:$A$60,B40)=0,"ERROR","PASS"))</x:f>
      </x:c>
    </x:row>
    <x:row r="41">
      <x:c r="A41" s="24"/>
      <x:c r="B41" s="24"/>
      <x:c r="C41" s="57" t="str">
        <x:f>IF(B41="","",IFERROR(INDEX('EMPLOYEES'!$B$11:$B$60,MATCH(B41,'EMPLOYEES'!$A$11:$A$60,0)),""))</x:f>
      </x:c>
      <x:c r="D41" s="24"/>
      <x:c r="E41" s="26"/>
      <x:c r="F41" s="26"/>
      <x:c r="G41" s="24"/>
      <x:c r="H41" s="24"/>
      <x:c r="I41" s="57" t="str">
        <x:f>IF(A41="","",IF(OR(B41="",D41="",E41="",G41="",H41=""),"Missing",IF(F41="","No expiry",IF(F41&lt;'SETUP'!$D$11,"Expired",IF(F41&lt;='SETUP'!$D$11+'SETUP'!$D$14,"Expiring","Current")))))</x:f>
      </x:c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  <x:c r="AA41" t="n">
        <x:f>'EMPLOYEES'!$A$51</x:f>
        <x:v>0</x:v>
      </x:c>
      <x:c r="AE41" t="str">
        <x:f>IF(A41="","",IF(COUNTIF($A$11:$A$80,A41)&gt;1,"ERROR","PASS"))</x:f>
      </x:c>
      <x:c r="AF41" t="str">
        <x:f>IF(B41="","",IF(COUNTIF('EMPLOYEES'!$A$11:$A$60,B41)=0,"ERROR","PASS"))</x:f>
      </x:c>
    </x:row>
    <x:row r="42">
      <x:c r="A42" s="24"/>
      <x:c r="B42" s="24"/>
      <x:c r="C42" s="57" t="str">
        <x:f>IF(B42="","",IFERROR(INDEX('EMPLOYEES'!$B$11:$B$60,MATCH(B42,'EMPLOYEES'!$A$11:$A$60,0)),""))</x:f>
      </x:c>
      <x:c r="D42" s="24"/>
      <x:c r="E42" s="26"/>
      <x:c r="F42" s="26"/>
      <x:c r="G42" s="24"/>
      <x:c r="H42" s="24"/>
      <x:c r="I42" s="57" t="str">
        <x:f>IF(A42="","",IF(OR(B42="",D42="",E42="",G42="",H42=""),"Missing",IF(F42="","No expiry",IF(F42&lt;'SETUP'!$D$11,"Expired",IF(F42&lt;='SETUP'!$D$11+'SETUP'!$D$14,"Expiring","Current")))))</x:f>
      </x:c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  <x:c r="AA42" t="n">
        <x:f>'EMPLOYEES'!$A$52</x:f>
        <x:v>0</x:v>
      </x:c>
      <x:c r="AE42" t="str">
        <x:f>IF(A42="","",IF(COUNTIF($A$11:$A$80,A42)&gt;1,"ERROR","PASS"))</x:f>
      </x:c>
      <x:c r="AF42" t="str">
        <x:f>IF(B42="","",IF(COUNTIF('EMPLOYEES'!$A$11:$A$60,B42)=0,"ERROR","PASS"))</x:f>
      </x:c>
    </x:row>
    <x:row r="43">
      <x:c r="A43" s="24"/>
      <x:c r="B43" s="24"/>
      <x:c r="C43" s="57" t="str">
        <x:f>IF(B43="","",IFERROR(INDEX('EMPLOYEES'!$B$11:$B$60,MATCH(B43,'EMPLOYEES'!$A$11:$A$60,0)),""))</x:f>
      </x:c>
      <x:c r="D43" s="24"/>
      <x:c r="E43" s="26"/>
      <x:c r="F43" s="26"/>
      <x:c r="G43" s="24"/>
      <x:c r="H43" s="24"/>
      <x:c r="I43" s="57" t="str">
        <x:f>IF(A43="","",IF(OR(B43="",D43="",E43="",G43="",H43=""),"Missing",IF(F43="","No expiry",IF(F43&lt;'SETUP'!$D$11,"Expired",IF(F43&lt;='SETUP'!$D$11+'SETUP'!$D$14,"Expiring","Current")))))</x:f>
      </x:c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  <x:c r="AA43" t="n">
        <x:f>'EMPLOYEES'!$A$53</x:f>
        <x:v>0</x:v>
      </x:c>
      <x:c r="AE43" t="str">
        <x:f>IF(A43="","",IF(COUNTIF($A$11:$A$80,A43)&gt;1,"ERROR","PASS"))</x:f>
      </x:c>
      <x:c r="AF43" t="str">
        <x:f>IF(B43="","",IF(COUNTIF('EMPLOYEES'!$A$11:$A$60,B43)=0,"ERROR","PASS"))</x:f>
      </x:c>
    </x:row>
    <x:row r="44">
      <x:c r="A44" s="24"/>
      <x:c r="B44" s="24"/>
      <x:c r="C44" s="57" t="str">
        <x:f>IF(B44="","",IFERROR(INDEX('EMPLOYEES'!$B$11:$B$60,MATCH(B44,'EMPLOYEES'!$A$11:$A$60,0)),""))</x:f>
      </x:c>
      <x:c r="D44" s="24"/>
      <x:c r="E44" s="26"/>
      <x:c r="F44" s="26"/>
      <x:c r="G44" s="24"/>
      <x:c r="H44" s="24"/>
      <x:c r="I44" s="57" t="str">
        <x:f>IF(A44="","",IF(OR(B44="",D44="",E44="",G44="",H44=""),"Missing",IF(F44="","No expiry",IF(F44&lt;'SETUP'!$D$11,"Expired",IF(F44&lt;='SETUP'!$D$11+'SETUP'!$D$14,"Expiring","Current")))))</x:f>
      </x:c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  <x:c r="AA44" t="n">
        <x:f>'EMPLOYEES'!$A$54</x:f>
        <x:v>0</x:v>
      </x:c>
      <x:c r="AE44" t="str">
        <x:f>IF(A44="","",IF(COUNTIF($A$11:$A$80,A44)&gt;1,"ERROR","PASS"))</x:f>
      </x:c>
      <x:c r="AF44" t="str">
        <x:f>IF(B44="","",IF(COUNTIF('EMPLOYEES'!$A$11:$A$60,B44)=0,"ERROR","PASS"))</x:f>
      </x:c>
    </x:row>
    <x:row r="45">
      <x:c r="A45" s="24"/>
      <x:c r="B45" s="24"/>
      <x:c r="C45" s="57" t="str">
        <x:f>IF(B45="","",IFERROR(INDEX('EMPLOYEES'!$B$11:$B$60,MATCH(B45,'EMPLOYEES'!$A$11:$A$60,0)),""))</x:f>
      </x:c>
      <x:c r="D45" s="24"/>
      <x:c r="E45" s="26"/>
      <x:c r="F45" s="26"/>
      <x:c r="G45" s="24"/>
      <x:c r="H45" s="24"/>
      <x:c r="I45" s="57" t="str">
        <x:f>IF(A45="","",IF(OR(B45="",D45="",E45="",G45="",H45=""),"Missing",IF(F45="","No expiry",IF(F45&lt;'SETUP'!$D$11,"Expired",IF(F45&lt;='SETUP'!$D$11+'SETUP'!$D$14,"Expiring","Current")))))</x:f>
      </x:c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  <x:c r="AA45" t="n">
        <x:f>'EMPLOYEES'!$A$55</x:f>
        <x:v>0</x:v>
      </x:c>
      <x:c r="AE45" t="str">
        <x:f>IF(A45="","",IF(COUNTIF($A$11:$A$80,A45)&gt;1,"ERROR","PASS"))</x:f>
      </x:c>
      <x:c r="AF45" t="str">
        <x:f>IF(B45="","",IF(COUNTIF('EMPLOYEES'!$A$11:$A$60,B45)=0,"ERROR","PASS"))</x:f>
      </x:c>
    </x:row>
    <x:row r="46">
      <x:c r="A46" s="24"/>
      <x:c r="B46" s="24"/>
      <x:c r="C46" s="57" t="str">
        <x:f>IF(B46="","",IFERROR(INDEX('EMPLOYEES'!$B$11:$B$60,MATCH(B46,'EMPLOYEES'!$A$11:$A$60,0)),""))</x:f>
      </x:c>
      <x:c r="D46" s="24"/>
      <x:c r="E46" s="26"/>
      <x:c r="F46" s="26"/>
      <x:c r="G46" s="24"/>
      <x:c r="H46" s="24"/>
      <x:c r="I46" s="57" t="str">
        <x:f>IF(A46="","",IF(OR(B46="",D46="",E46="",G46="",H46=""),"Missing",IF(F46="","No expiry",IF(F46&lt;'SETUP'!$D$11,"Expired",IF(F46&lt;='SETUP'!$D$11+'SETUP'!$D$14,"Expiring","Current")))))</x:f>
      </x:c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  <x:c r="AA46" t="n">
        <x:f>'EMPLOYEES'!$A$56</x:f>
        <x:v>0</x:v>
      </x:c>
      <x:c r="AE46" t="str">
        <x:f>IF(A46="","",IF(COUNTIF($A$11:$A$80,A46)&gt;1,"ERROR","PASS"))</x:f>
      </x:c>
      <x:c r="AF46" t="str">
        <x:f>IF(B46="","",IF(COUNTIF('EMPLOYEES'!$A$11:$A$60,B46)=0,"ERROR","PASS"))</x:f>
      </x:c>
    </x:row>
    <x:row r="47">
      <x:c r="A47" s="24"/>
      <x:c r="B47" s="24"/>
      <x:c r="C47" s="57" t="str">
        <x:f>IF(B47="","",IFERROR(INDEX('EMPLOYEES'!$B$11:$B$60,MATCH(B47,'EMPLOYEES'!$A$11:$A$60,0)),""))</x:f>
      </x:c>
      <x:c r="D47" s="24"/>
      <x:c r="E47" s="26"/>
      <x:c r="F47" s="26"/>
      <x:c r="G47" s="24"/>
      <x:c r="H47" s="24"/>
      <x:c r="I47" s="57" t="str">
        <x:f>IF(A47="","",IF(OR(B47="",D47="",E47="",G47="",H47=""),"Missing",IF(F47="","No expiry",IF(F47&lt;'SETUP'!$D$11,"Expired",IF(F47&lt;='SETUP'!$D$11+'SETUP'!$D$14,"Expiring","Current")))))</x:f>
      </x:c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  <x:c r="AA47" t="n">
        <x:f>'EMPLOYEES'!$A$57</x:f>
        <x:v>0</x:v>
      </x:c>
      <x:c r="AE47" t="str">
        <x:f>IF(A47="","",IF(COUNTIF($A$11:$A$80,A47)&gt;1,"ERROR","PASS"))</x:f>
      </x:c>
      <x:c r="AF47" t="str">
        <x:f>IF(B47="","",IF(COUNTIF('EMPLOYEES'!$A$11:$A$60,B47)=0,"ERROR","PASS"))</x:f>
      </x:c>
    </x:row>
    <x:row r="48">
      <x:c r="A48" s="24"/>
      <x:c r="B48" s="24"/>
      <x:c r="C48" s="57" t="str">
        <x:f>IF(B48="","",IFERROR(INDEX('EMPLOYEES'!$B$11:$B$60,MATCH(B48,'EMPLOYEES'!$A$11:$A$60,0)),""))</x:f>
      </x:c>
      <x:c r="D48" s="24"/>
      <x:c r="E48" s="26"/>
      <x:c r="F48" s="26"/>
      <x:c r="G48" s="24"/>
      <x:c r="H48" s="24"/>
      <x:c r="I48" s="57" t="str">
        <x:f>IF(A48="","",IF(OR(B48="",D48="",E48="",G48="",H48=""),"Missing",IF(F48="","No expiry",IF(F48&lt;'SETUP'!$D$11,"Expired",IF(F48&lt;='SETUP'!$D$11+'SETUP'!$D$14,"Expiring","Current")))))</x:f>
      </x:c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  <x:c r="AA48" t="n">
        <x:f>'EMPLOYEES'!$A$58</x:f>
        <x:v>0</x:v>
      </x:c>
      <x:c r="AE48" t="str">
        <x:f>IF(A48="","",IF(COUNTIF($A$11:$A$80,A48)&gt;1,"ERROR","PASS"))</x:f>
      </x:c>
      <x:c r="AF48" t="str">
        <x:f>IF(B48="","",IF(COUNTIF('EMPLOYEES'!$A$11:$A$60,B48)=0,"ERROR","PASS"))</x:f>
      </x:c>
    </x:row>
    <x:row r="49">
      <x:c r="A49" s="24"/>
      <x:c r="B49" s="24"/>
      <x:c r="C49" s="57" t="str">
        <x:f>IF(B49="","",IFERROR(INDEX('EMPLOYEES'!$B$11:$B$60,MATCH(B49,'EMPLOYEES'!$A$11:$A$60,0)),""))</x:f>
      </x:c>
      <x:c r="D49" s="24"/>
      <x:c r="E49" s="26"/>
      <x:c r="F49" s="26"/>
      <x:c r="G49" s="24"/>
      <x:c r="H49" s="24"/>
      <x:c r="I49" s="57" t="str">
        <x:f>IF(A49="","",IF(OR(B49="",D49="",E49="",G49="",H49=""),"Missing",IF(F49="","No expiry",IF(F49&lt;'SETUP'!$D$11,"Expired",IF(F49&lt;='SETUP'!$D$11+'SETUP'!$D$14,"Expiring","Current")))))</x:f>
      </x:c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  <x:c r="AA49" t="n">
        <x:f>'EMPLOYEES'!$A$59</x:f>
        <x:v>0</x:v>
      </x:c>
      <x:c r="AE49" t="str">
        <x:f>IF(A49="","",IF(COUNTIF($A$11:$A$80,A49)&gt;1,"ERROR","PASS"))</x:f>
      </x:c>
      <x:c r="AF49" t="str">
        <x:f>IF(B49="","",IF(COUNTIF('EMPLOYEES'!$A$11:$A$60,B49)=0,"ERROR","PASS"))</x:f>
      </x:c>
    </x:row>
    <x:row r="50">
      <x:c r="A50" s="24"/>
      <x:c r="B50" s="24"/>
      <x:c r="C50" s="57" t="str">
        <x:f>IF(B50="","",IFERROR(INDEX('EMPLOYEES'!$B$11:$B$60,MATCH(B50,'EMPLOYEES'!$A$11:$A$60,0)),""))</x:f>
      </x:c>
      <x:c r="D50" s="24"/>
      <x:c r="E50" s="26"/>
      <x:c r="F50" s="26"/>
      <x:c r="G50" s="24"/>
      <x:c r="H50" s="24"/>
      <x:c r="I50" s="57" t="str">
        <x:f>IF(A50="","",IF(OR(B50="",D50="",E50="",G50="",H50=""),"Missing",IF(F50="","No expiry",IF(F50&lt;'SETUP'!$D$11,"Expired",IF(F50&lt;='SETUP'!$D$11+'SETUP'!$D$14,"Expiring","Current")))))</x:f>
      </x:c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  <x:c r="AA50" t="n">
        <x:f>'EMPLOYEES'!$A$60</x:f>
        <x:v>0</x:v>
      </x:c>
      <x:c r="AE50" t="str">
        <x:f>IF(A50="","",IF(COUNTIF($A$11:$A$80,A50)&gt;1,"ERROR","PASS"))</x:f>
      </x:c>
      <x:c r="AF50" t="str">
        <x:f>IF(B50="","",IF(COUNTIF('EMPLOYEES'!$A$11:$A$60,B50)=0,"ERROR","PASS"))</x:f>
      </x:c>
    </x:row>
    <x:row r="51">
      <x:c r="A51" s="24"/>
      <x:c r="B51" s="24"/>
      <x:c r="C51" s="57" t="str">
        <x:f>IF(B51="","",IFERROR(INDEX('EMPLOYEES'!$B$11:$B$60,MATCH(B51,'EMPLOYEES'!$A$11:$A$60,0)),""))</x:f>
      </x:c>
      <x:c r="D51" s="24"/>
      <x:c r="E51" s="26"/>
      <x:c r="F51" s="26"/>
      <x:c r="G51" s="24"/>
      <x:c r="H51" s="24"/>
      <x:c r="I51" s="57" t="str">
        <x:f>IF(A51="","",IF(OR(B51="",D51="",E51="",G51="",H51=""),"Missing",IF(F51="","No expiry",IF(F51&lt;'SETUP'!$D$11,"Expired",IF(F51&lt;='SETUP'!$D$11+'SETUP'!$D$14,"Expiring","Current")))))</x:f>
      </x:c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  <x:c r="AA51" t="n">
        <x:f>'EMPLOYEES'!$A$61</x:f>
        <x:v>0</x:v>
      </x:c>
      <x:c r="AE51" t="str">
        <x:f>IF(A51="","",IF(COUNTIF($A$11:$A$80,A51)&gt;1,"ERROR","PASS"))</x:f>
      </x:c>
      <x:c r="AF51" t="str">
        <x:f>IF(B51="","",IF(COUNTIF('EMPLOYEES'!$A$11:$A$60,B51)=0,"ERROR","PASS"))</x:f>
      </x:c>
    </x:row>
    <x:row r="52">
      <x:c r="A52" s="24"/>
      <x:c r="B52" s="24"/>
      <x:c r="C52" s="57" t="str">
        <x:f>IF(B52="","",IFERROR(INDEX('EMPLOYEES'!$B$11:$B$60,MATCH(B52,'EMPLOYEES'!$A$11:$A$60,0)),""))</x:f>
      </x:c>
      <x:c r="D52" s="24"/>
      <x:c r="E52" s="26"/>
      <x:c r="F52" s="26"/>
      <x:c r="G52" s="24"/>
      <x:c r="H52" s="24"/>
      <x:c r="I52" s="57" t="str">
        <x:f>IF(A52="","",IF(OR(B52="",D52="",E52="",G52="",H52=""),"Missing",IF(F52="","No expiry",IF(F52&lt;'SETUP'!$D$11,"Expired",IF(F52&lt;='SETUP'!$D$11+'SETUP'!$D$14,"Expiring","Current")))))</x:f>
      </x:c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  <x:c r="AA52" t="n">
        <x:f>'EMPLOYEES'!$A$62</x:f>
        <x:v>0</x:v>
      </x:c>
      <x:c r="AE52" t="str">
        <x:f>IF(A52="","",IF(COUNTIF($A$11:$A$80,A52)&gt;1,"ERROR","PASS"))</x:f>
      </x:c>
      <x:c r="AF52" t="str">
        <x:f>IF(B52="","",IF(COUNTIF('EMPLOYEES'!$A$11:$A$60,B52)=0,"ERROR","PASS"))</x:f>
      </x:c>
    </x:row>
    <x:row r="53">
      <x:c r="A53" s="24"/>
      <x:c r="B53" s="24"/>
      <x:c r="C53" s="57" t="str">
        <x:f>IF(B53="","",IFERROR(INDEX('EMPLOYEES'!$B$11:$B$60,MATCH(B53,'EMPLOYEES'!$A$11:$A$60,0)),""))</x:f>
      </x:c>
      <x:c r="D53" s="24"/>
      <x:c r="E53" s="26"/>
      <x:c r="F53" s="26"/>
      <x:c r="G53" s="24"/>
      <x:c r="H53" s="24"/>
      <x:c r="I53" s="57" t="str">
        <x:f>IF(A53="","",IF(OR(B53="",D53="",E53="",G53="",H53=""),"Missing",IF(F53="","No expiry",IF(F53&lt;'SETUP'!$D$11,"Expired",IF(F53&lt;='SETUP'!$D$11+'SETUP'!$D$14,"Expiring","Current")))))</x:f>
      </x:c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  <x:c r="AA53" t="n">
        <x:f>'EMPLOYEES'!$A$63</x:f>
        <x:v>0</x:v>
      </x:c>
      <x:c r="AE53" t="str">
        <x:f>IF(A53="","",IF(COUNTIF($A$11:$A$80,A53)&gt;1,"ERROR","PASS"))</x:f>
      </x:c>
      <x:c r="AF53" t="str">
        <x:f>IF(B53="","",IF(COUNTIF('EMPLOYEES'!$A$11:$A$60,B53)=0,"ERROR","PASS"))</x:f>
      </x:c>
    </x:row>
    <x:row r="54">
      <x:c r="A54" s="24"/>
      <x:c r="B54" s="24"/>
      <x:c r="C54" s="57" t="str">
        <x:f>IF(B54="","",IFERROR(INDEX('EMPLOYEES'!$B$11:$B$60,MATCH(B54,'EMPLOYEES'!$A$11:$A$60,0)),""))</x:f>
      </x:c>
      <x:c r="D54" s="24"/>
      <x:c r="E54" s="26"/>
      <x:c r="F54" s="26"/>
      <x:c r="G54" s="24"/>
      <x:c r="H54" s="24"/>
      <x:c r="I54" s="57" t="str">
        <x:f>IF(A54="","",IF(OR(B54="",D54="",E54="",G54="",H54=""),"Missing",IF(F54="","No expiry",IF(F54&lt;'SETUP'!$D$11,"Expired",IF(F54&lt;='SETUP'!$D$11+'SETUP'!$D$14,"Expiring","Current")))))</x:f>
      </x:c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  <x:c r="AA54" t="n">
        <x:f>'EMPLOYEES'!$A$64</x:f>
        <x:v>0</x:v>
      </x:c>
      <x:c r="AE54" t="str">
        <x:f>IF(A54="","",IF(COUNTIF($A$11:$A$80,A54)&gt;1,"ERROR","PASS"))</x:f>
      </x:c>
      <x:c r="AF54" t="str">
        <x:f>IF(B54="","",IF(COUNTIF('EMPLOYEES'!$A$11:$A$60,B54)=0,"ERROR","PASS"))</x:f>
      </x:c>
    </x:row>
    <x:row r="55">
      <x:c r="A55" s="24"/>
      <x:c r="B55" s="24"/>
      <x:c r="C55" s="57" t="str">
        <x:f>IF(B55="","",IFERROR(INDEX('EMPLOYEES'!$B$11:$B$60,MATCH(B55,'EMPLOYEES'!$A$11:$A$60,0)),""))</x:f>
      </x:c>
      <x:c r="D55" s="24"/>
      <x:c r="E55" s="26"/>
      <x:c r="F55" s="26"/>
      <x:c r="G55" s="24"/>
      <x:c r="H55" s="24"/>
      <x:c r="I55" s="57" t="str">
        <x:f>IF(A55="","",IF(OR(B55="",D55="",E55="",G55="",H55=""),"Missing",IF(F55="","No expiry",IF(F55&lt;'SETUP'!$D$11,"Expired",IF(F55&lt;='SETUP'!$D$11+'SETUP'!$D$14,"Expiring","Current")))))</x:f>
      </x:c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  <x:c r="AA55" t="n">
        <x:f>'EMPLOYEES'!$A$65</x:f>
        <x:v>0</x:v>
      </x:c>
      <x:c r="AE55" t="str">
        <x:f>IF(A55="","",IF(COUNTIF($A$11:$A$80,A55)&gt;1,"ERROR","PASS"))</x:f>
      </x:c>
      <x:c r="AF55" t="str">
        <x:f>IF(B55="","",IF(COUNTIF('EMPLOYEES'!$A$11:$A$60,B55)=0,"ERROR","PASS"))</x:f>
      </x:c>
    </x:row>
    <x:row r="56">
      <x:c r="A56" s="24"/>
      <x:c r="B56" s="24"/>
      <x:c r="C56" s="57" t="str">
        <x:f>IF(B56="","",IFERROR(INDEX('EMPLOYEES'!$B$11:$B$60,MATCH(B56,'EMPLOYEES'!$A$11:$A$60,0)),""))</x:f>
      </x:c>
      <x:c r="D56" s="24"/>
      <x:c r="E56" s="26"/>
      <x:c r="F56" s="26"/>
      <x:c r="G56" s="24"/>
      <x:c r="H56" s="24"/>
      <x:c r="I56" s="57" t="str">
        <x:f>IF(A56="","",IF(OR(B56="",D56="",E56="",G56="",H56=""),"Missing",IF(F56="","No expiry",IF(F56&lt;'SETUP'!$D$11,"Expired",IF(F56&lt;='SETUP'!$D$11+'SETUP'!$D$14,"Expiring","Current")))))</x:f>
      </x:c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  <x:c r="AA56" t="n">
        <x:f>'EMPLOYEES'!$A$66</x:f>
        <x:v>0</x:v>
      </x:c>
      <x:c r="AE56" t="str">
        <x:f>IF(A56="","",IF(COUNTIF($A$11:$A$80,A56)&gt;1,"ERROR","PASS"))</x:f>
      </x:c>
      <x:c r="AF56" t="str">
        <x:f>IF(B56="","",IF(COUNTIF('EMPLOYEES'!$A$11:$A$60,B56)=0,"ERROR","PASS"))</x:f>
      </x:c>
    </x:row>
    <x:row r="57">
      <x:c r="A57" s="24"/>
      <x:c r="B57" s="24"/>
      <x:c r="C57" s="57" t="str">
        <x:f>IF(B57="","",IFERROR(INDEX('EMPLOYEES'!$B$11:$B$60,MATCH(B57,'EMPLOYEES'!$A$11:$A$60,0)),""))</x:f>
      </x:c>
      <x:c r="D57" s="24"/>
      <x:c r="E57" s="26"/>
      <x:c r="F57" s="26"/>
      <x:c r="G57" s="24"/>
      <x:c r="H57" s="24"/>
      <x:c r="I57" s="57" t="str">
        <x:f>IF(A57="","",IF(OR(B57="",D57="",E57="",G57="",H57=""),"Missing",IF(F57="","No expiry",IF(F57&lt;'SETUP'!$D$11,"Expired",IF(F57&lt;='SETUP'!$D$11+'SETUP'!$D$14,"Expiring","Current")))))</x:f>
      </x:c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  <x:c r="AA57" t="n">
        <x:f>'EMPLOYEES'!$A$67</x:f>
        <x:v>0</x:v>
      </x:c>
      <x:c r="AE57" t="str">
        <x:f>IF(A57="","",IF(COUNTIF($A$11:$A$80,A57)&gt;1,"ERROR","PASS"))</x:f>
      </x:c>
      <x:c r="AF57" t="str">
        <x:f>IF(B57="","",IF(COUNTIF('EMPLOYEES'!$A$11:$A$60,B57)=0,"ERROR","PASS"))</x:f>
      </x:c>
    </x:row>
    <x:row r="58">
      <x:c r="A58" s="24"/>
      <x:c r="B58" s="24"/>
      <x:c r="C58" s="57" t="str">
        <x:f>IF(B58="","",IFERROR(INDEX('EMPLOYEES'!$B$11:$B$60,MATCH(B58,'EMPLOYEES'!$A$11:$A$60,0)),""))</x:f>
      </x:c>
      <x:c r="D58" s="24"/>
      <x:c r="E58" s="26"/>
      <x:c r="F58" s="26"/>
      <x:c r="G58" s="24"/>
      <x:c r="H58" s="24"/>
      <x:c r="I58" s="57" t="str">
        <x:f>IF(A58="","",IF(OR(B58="",D58="",E58="",G58="",H58=""),"Missing",IF(F58="","No expiry",IF(F58&lt;'SETUP'!$D$11,"Expired",IF(F58&lt;='SETUP'!$D$11+'SETUP'!$D$14,"Expiring","Current")))))</x:f>
      </x:c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  <x:c r="AA58" t="n">
        <x:f>'EMPLOYEES'!$A$68</x:f>
        <x:v>0</x:v>
      </x:c>
      <x:c r="AE58" t="str">
        <x:f>IF(A58="","",IF(COUNTIF($A$11:$A$80,A58)&gt;1,"ERROR","PASS"))</x:f>
      </x:c>
      <x:c r="AF58" t="str">
        <x:f>IF(B58="","",IF(COUNTIF('EMPLOYEES'!$A$11:$A$60,B58)=0,"ERROR","PASS"))</x:f>
      </x:c>
    </x:row>
    <x:row r="59">
      <x:c r="A59" s="24"/>
      <x:c r="B59" s="24"/>
      <x:c r="C59" s="57" t="str">
        <x:f>IF(B59="","",IFERROR(INDEX('EMPLOYEES'!$B$11:$B$60,MATCH(B59,'EMPLOYEES'!$A$11:$A$60,0)),""))</x:f>
      </x:c>
      <x:c r="D59" s="24"/>
      <x:c r="E59" s="26"/>
      <x:c r="F59" s="26"/>
      <x:c r="G59" s="24"/>
      <x:c r="H59" s="24"/>
      <x:c r="I59" s="57" t="str">
        <x:f>IF(A59="","",IF(OR(B59="",D59="",E59="",G59="",H59=""),"Missing",IF(F59="","No expiry",IF(F59&lt;'SETUP'!$D$11,"Expired",IF(F59&lt;='SETUP'!$D$11+'SETUP'!$D$14,"Expiring","Current")))))</x:f>
      </x:c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  <x:c r="AA59" t="n">
        <x:f>'EMPLOYEES'!$A$69</x:f>
        <x:v>0</x:v>
      </x:c>
      <x:c r="AE59" t="str">
        <x:f>IF(A59="","",IF(COUNTIF($A$11:$A$80,A59)&gt;1,"ERROR","PASS"))</x:f>
      </x:c>
      <x:c r="AF59" t="str">
        <x:f>IF(B59="","",IF(COUNTIF('EMPLOYEES'!$A$11:$A$60,B59)=0,"ERROR","PASS"))</x:f>
      </x:c>
    </x:row>
    <x:row r="60">
      <x:c r="A60" s="24"/>
      <x:c r="B60" s="24"/>
      <x:c r="C60" s="57" t="str">
        <x:f>IF(B60="","",IFERROR(INDEX('EMPLOYEES'!$B$11:$B$60,MATCH(B60,'EMPLOYEES'!$A$11:$A$60,0)),""))</x:f>
      </x:c>
      <x:c r="D60" s="24"/>
      <x:c r="E60" s="26"/>
      <x:c r="F60" s="26"/>
      <x:c r="G60" s="24"/>
      <x:c r="H60" s="24"/>
      <x:c r="I60" s="57" t="str">
        <x:f>IF(A60="","",IF(OR(B60="",D60="",E60="",G60="",H60=""),"Missing",IF(F60="","No expiry",IF(F60&lt;'SETUP'!$D$11,"Expired",IF(F60&lt;='SETUP'!$D$11+'SETUP'!$D$14,"Expiring","Current")))))</x:f>
      </x:c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  <x:c r="AA60" t="n">
        <x:f>'EMPLOYEES'!$A$70</x:f>
        <x:v>0</x:v>
      </x:c>
      <x:c r="AE60" t="str">
        <x:f>IF(A60="","",IF(COUNTIF($A$11:$A$80,A60)&gt;1,"ERROR","PASS"))</x:f>
      </x:c>
      <x:c r="AF60" t="str">
        <x:f>IF(B60="","",IF(COUNTIF('EMPLOYEES'!$A$11:$A$60,B60)=0,"ERROR","PASS"))</x:f>
      </x:c>
    </x:row>
    <x:row r="61">
      <x:c r="A61" s="24"/>
      <x:c r="B61" s="24"/>
      <x:c r="C61" s="57" t="str">
        <x:f>IF(B61="","",IFERROR(INDEX('EMPLOYEES'!$B$11:$B$60,MATCH(B61,'EMPLOYEES'!$A$11:$A$60,0)),""))</x:f>
      </x:c>
      <x:c r="D61" s="24"/>
      <x:c r="E61" s="26"/>
      <x:c r="F61" s="26"/>
      <x:c r="G61" s="24"/>
      <x:c r="H61" s="24"/>
      <x:c r="I61" s="57" t="str">
        <x:f>IF(A61="","",IF(OR(B61="",D61="",E61="",G61="",H61=""),"Missing",IF(F61="","No expiry",IF(F61&lt;'SETUP'!$D$11,"Expired",IF(F61&lt;='SETUP'!$D$11+'SETUP'!$D$14,"Expiring","Current")))))</x:f>
      </x:c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  <x:c r="AE61" t="str">
        <x:f>IF(A61="","",IF(COUNTIF($A$11:$A$80,A61)&gt;1,"ERROR","PASS"))</x:f>
      </x:c>
      <x:c r="AF61" t="str">
        <x:f>IF(B61="","",IF(COUNTIF('EMPLOYEES'!$A$11:$A$60,B61)=0,"ERROR","PASS"))</x:f>
      </x:c>
    </x:row>
    <x:row r="62">
      <x:c r="A62" s="24"/>
      <x:c r="B62" s="24"/>
      <x:c r="C62" s="57" t="str">
        <x:f>IF(B62="","",IFERROR(INDEX('EMPLOYEES'!$B$11:$B$60,MATCH(B62,'EMPLOYEES'!$A$11:$A$60,0)),""))</x:f>
      </x:c>
      <x:c r="D62" s="24"/>
      <x:c r="E62" s="26"/>
      <x:c r="F62" s="26"/>
      <x:c r="G62" s="24"/>
      <x:c r="H62" s="24"/>
      <x:c r="I62" s="57" t="str">
        <x:f>IF(A62="","",IF(OR(B62="",D62="",E62="",G62="",H62=""),"Missing",IF(F62="","No expiry",IF(F62&lt;'SETUP'!$D$11,"Expired",IF(F62&lt;='SETUP'!$D$11+'SETUP'!$D$14,"Expiring","Current")))))</x:f>
      </x:c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  <x:c r="AE62" t="str">
        <x:f>IF(A62="","",IF(COUNTIF($A$11:$A$80,A62)&gt;1,"ERROR","PASS"))</x:f>
      </x:c>
      <x:c r="AF62" t="str">
        <x:f>IF(B62="","",IF(COUNTIF('EMPLOYEES'!$A$11:$A$60,B62)=0,"ERROR","PASS"))</x:f>
      </x:c>
    </x:row>
    <x:row r="63">
      <x:c r="A63" s="24"/>
      <x:c r="B63" s="24"/>
      <x:c r="C63" s="57" t="str">
        <x:f>IF(B63="","",IFERROR(INDEX('EMPLOYEES'!$B$11:$B$60,MATCH(B63,'EMPLOYEES'!$A$11:$A$60,0)),""))</x:f>
      </x:c>
      <x:c r="D63" s="24"/>
      <x:c r="E63" s="26"/>
      <x:c r="F63" s="26"/>
      <x:c r="G63" s="24"/>
      <x:c r="H63" s="24"/>
      <x:c r="I63" s="57" t="str">
        <x:f>IF(A63="","",IF(OR(B63="",D63="",E63="",G63="",H63=""),"Missing",IF(F63="","No expiry",IF(F63&lt;'SETUP'!$D$11,"Expired",IF(F63&lt;='SETUP'!$D$11+'SETUP'!$D$14,"Expiring","Current")))))</x:f>
      </x:c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  <x:c r="AE63" t="str">
        <x:f>IF(A63="","",IF(COUNTIF($A$11:$A$80,A63)&gt;1,"ERROR","PASS"))</x:f>
      </x:c>
      <x:c r="AF63" t="str">
        <x:f>IF(B63="","",IF(COUNTIF('EMPLOYEES'!$A$11:$A$60,B63)=0,"ERROR","PASS"))</x:f>
      </x:c>
    </x:row>
    <x:row r="64">
      <x:c r="A64" s="24"/>
      <x:c r="B64" s="24"/>
      <x:c r="C64" s="57" t="str">
        <x:f>IF(B64="","",IFERROR(INDEX('EMPLOYEES'!$B$11:$B$60,MATCH(B64,'EMPLOYEES'!$A$11:$A$60,0)),""))</x:f>
      </x:c>
      <x:c r="D64" s="24"/>
      <x:c r="E64" s="26"/>
      <x:c r="F64" s="26"/>
      <x:c r="G64" s="24"/>
      <x:c r="H64" s="24"/>
      <x:c r="I64" s="57" t="str">
        <x:f>IF(A64="","",IF(OR(B64="",D64="",E64="",G64="",H64=""),"Missing",IF(F64="","No expiry",IF(F64&lt;'SETUP'!$D$11,"Expired",IF(F64&lt;='SETUP'!$D$11+'SETUP'!$D$14,"Expiring","Current")))))</x:f>
      </x:c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  <x:c r="AE64" t="str">
        <x:f>IF(A64="","",IF(COUNTIF($A$11:$A$80,A64)&gt;1,"ERROR","PASS"))</x:f>
      </x:c>
      <x:c r="AF64" t="str">
        <x:f>IF(B64="","",IF(COUNTIF('EMPLOYEES'!$A$11:$A$60,B64)=0,"ERROR","PASS"))</x:f>
      </x:c>
    </x:row>
    <x:row r="65">
      <x:c r="A65" s="24"/>
      <x:c r="B65" s="24"/>
      <x:c r="C65" s="57" t="str">
        <x:f>IF(B65="","",IFERROR(INDEX('EMPLOYEES'!$B$11:$B$60,MATCH(B65,'EMPLOYEES'!$A$11:$A$60,0)),""))</x:f>
      </x:c>
      <x:c r="D65" s="24"/>
      <x:c r="E65" s="26"/>
      <x:c r="F65" s="26"/>
      <x:c r="G65" s="24"/>
      <x:c r="H65" s="24"/>
      <x:c r="I65" s="57" t="str">
        <x:f>IF(A65="","",IF(OR(B65="",D65="",E65="",G65="",H65=""),"Missing",IF(F65="","No expiry",IF(F65&lt;'SETUP'!$D$11,"Expired",IF(F65&lt;='SETUP'!$D$11+'SETUP'!$D$14,"Expiring","Current")))))</x:f>
      </x:c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  <x:c r="AE65" t="str">
        <x:f>IF(A65="","",IF(COUNTIF($A$11:$A$80,A65)&gt;1,"ERROR","PASS"))</x:f>
      </x:c>
      <x:c r="AF65" t="str">
        <x:f>IF(B65="","",IF(COUNTIF('EMPLOYEES'!$A$11:$A$60,B65)=0,"ERROR","PASS"))</x:f>
      </x:c>
    </x:row>
    <x:row r="66">
      <x:c r="A66" s="24"/>
      <x:c r="B66" s="24"/>
      <x:c r="C66" s="57" t="str">
        <x:f>IF(B66="","",IFERROR(INDEX('EMPLOYEES'!$B$11:$B$60,MATCH(B66,'EMPLOYEES'!$A$11:$A$60,0)),""))</x:f>
      </x:c>
      <x:c r="D66" s="24"/>
      <x:c r="E66" s="26"/>
      <x:c r="F66" s="26"/>
      <x:c r="G66" s="24"/>
      <x:c r="H66" s="24"/>
      <x:c r="I66" s="57" t="str">
        <x:f>IF(A66="","",IF(OR(B66="",D66="",E66="",G66="",H66=""),"Missing",IF(F66="","No expiry",IF(F66&lt;'SETUP'!$D$11,"Expired",IF(F66&lt;='SETUP'!$D$11+'SETUP'!$D$14,"Expiring","Current")))))</x:f>
      </x:c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  <x:c r="AE66" t="str">
        <x:f>IF(A66="","",IF(COUNTIF($A$11:$A$80,A66)&gt;1,"ERROR","PASS"))</x:f>
      </x:c>
      <x:c r="AF66" t="str">
        <x:f>IF(B66="","",IF(COUNTIF('EMPLOYEES'!$A$11:$A$60,B66)=0,"ERROR","PASS"))</x:f>
      </x:c>
    </x:row>
    <x:row r="67">
      <x:c r="A67" s="24"/>
      <x:c r="B67" s="24"/>
      <x:c r="C67" s="57" t="str">
        <x:f>IF(B67="","",IFERROR(INDEX('EMPLOYEES'!$B$11:$B$60,MATCH(B67,'EMPLOYEES'!$A$11:$A$60,0)),""))</x:f>
      </x:c>
      <x:c r="D67" s="24"/>
      <x:c r="E67" s="26"/>
      <x:c r="F67" s="26"/>
      <x:c r="G67" s="24"/>
      <x:c r="H67" s="24"/>
      <x:c r="I67" s="57" t="str">
        <x:f>IF(A67="","",IF(OR(B67="",D67="",E67="",G67="",H67=""),"Missing",IF(F67="","No expiry",IF(F67&lt;'SETUP'!$D$11,"Expired",IF(F67&lt;='SETUP'!$D$11+'SETUP'!$D$14,"Expiring","Current")))))</x:f>
      </x:c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  <x:c r="AE67" t="str">
        <x:f>IF(A67="","",IF(COUNTIF($A$11:$A$80,A67)&gt;1,"ERROR","PASS"))</x:f>
      </x:c>
      <x:c r="AF67" t="str">
        <x:f>IF(B67="","",IF(COUNTIF('EMPLOYEES'!$A$11:$A$60,B67)=0,"ERROR","PASS"))</x:f>
      </x:c>
    </x:row>
    <x:row r="68">
      <x:c r="A68" s="24"/>
      <x:c r="B68" s="24"/>
      <x:c r="C68" s="57" t="str">
        <x:f>IF(B68="","",IFERROR(INDEX('EMPLOYEES'!$B$11:$B$60,MATCH(B68,'EMPLOYEES'!$A$11:$A$60,0)),""))</x:f>
      </x:c>
      <x:c r="D68" s="24"/>
      <x:c r="E68" s="26"/>
      <x:c r="F68" s="26"/>
      <x:c r="G68" s="24"/>
      <x:c r="H68" s="24"/>
      <x:c r="I68" s="57" t="str">
        <x:f>IF(A68="","",IF(OR(B68="",D68="",E68="",G68="",H68=""),"Missing",IF(F68="","No expiry",IF(F68&lt;'SETUP'!$D$11,"Expired",IF(F68&lt;='SETUP'!$D$11+'SETUP'!$D$14,"Expiring","Current")))))</x:f>
      </x:c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  <x:c r="AE68" t="str">
        <x:f>IF(A68="","",IF(COUNTIF($A$11:$A$80,A68)&gt;1,"ERROR","PASS"))</x:f>
      </x:c>
      <x:c r="AF68" t="str">
        <x:f>IF(B68="","",IF(COUNTIF('EMPLOYEES'!$A$11:$A$60,B68)=0,"ERROR","PASS"))</x:f>
      </x:c>
    </x:row>
    <x:row r="69">
      <x:c r="A69" s="24"/>
      <x:c r="B69" s="24"/>
      <x:c r="C69" s="57" t="str">
        <x:f>IF(B69="","",IFERROR(INDEX('EMPLOYEES'!$B$11:$B$60,MATCH(B69,'EMPLOYEES'!$A$11:$A$60,0)),""))</x:f>
      </x:c>
      <x:c r="D69" s="24"/>
      <x:c r="E69" s="26"/>
      <x:c r="F69" s="26"/>
      <x:c r="G69" s="24"/>
      <x:c r="H69" s="24"/>
      <x:c r="I69" s="57" t="str">
        <x:f>IF(A69="","",IF(OR(B69="",D69="",E69="",G69="",H69=""),"Missing",IF(F69="","No expiry",IF(F69&lt;'SETUP'!$D$11,"Expired",IF(F69&lt;='SETUP'!$D$11+'SETUP'!$D$14,"Expiring","Current")))))</x:f>
      </x:c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  <x:c r="AE69" t="str">
        <x:f>IF(A69="","",IF(COUNTIF($A$11:$A$80,A69)&gt;1,"ERROR","PASS"))</x:f>
      </x:c>
      <x:c r="AF69" t="str">
        <x:f>IF(B69="","",IF(COUNTIF('EMPLOYEES'!$A$11:$A$60,B69)=0,"ERROR","PASS"))</x:f>
      </x:c>
    </x:row>
    <x:row r="70">
      <x:c r="A70" s="24"/>
      <x:c r="B70" s="24"/>
      <x:c r="C70" s="57" t="str">
        <x:f>IF(B70="","",IFERROR(INDEX('EMPLOYEES'!$B$11:$B$60,MATCH(B70,'EMPLOYEES'!$A$11:$A$60,0)),""))</x:f>
      </x:c>
      <x:c r="D70" s="24"/>
      <x:c r="E70" s="26"/>
      <x:c r="F70" s="26"/>
      <x:c r="G70" s="24"/>
      <x:c r="H70" s="24"/>
      <x:c r="I70" s="57" t="str">
        <x:f>IF(A70="","",IF(OR(B70="",D70="",E70="",G70="",H70=""),"Missing",IF(F70="","No expiry",IF(F70&lt;'SETUP'!$D$11,"Expired",IF(F70&lt;='SETUP'!$D$11+'SETUP'!$D$14,"Expiring","Current")))))</x:f>
      </x:c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  <x:c r="AE70" t="str">
        <x:f>IF(A70="","",IF(COUNTIF($A$11:$A$80,A70)&gt;1,"ERROR","PASS"))</x:f>
      </x:c>
      <x:c r="AF70" t="str">
        <x:f>IF(B70="","",IF(COUNTIF('EMPLOYEES'!$A$11:$A$60,B70)=0,"ERROR","PASS"))</x:f>
      </x:c>
    </x:row>
    <x:row r="71">
      <x:c r="A71" s="24"/>
      <x:c r="B71" s="24"/>
      <x:c r="C71" s="57" t="str">
        <x:f>IF(B71="","",IFERROR(INDEX('EMPLOYEES'!$B$11:$B$60,MATCH(B71,'EMPLOYEES'!$A$11:$A$60,0)),""))</x:f>
      </x:c>
      <x:c r="D71" s="24"/>
      <x:c r="E71" s="26"/>
      <x:c r="F71" s="26"/>
      <x:c r="G71" s="24"/>
      <x:c r="H71" s="24"/>
      <x:c r="I71" s="57" t="str">
        <x:f>IF(A71="","",IF(OR(B71="",D71="",E71="",G71="",H71=""),"Missing",IF(F71="","No expiry",IF(F71&lt;'SETUP'!$D$11,"Expired",IF(F71&lt;='SETUP'!$D$11+'SETUP'!$D$14,"Expiring","Current")))))</x:f>
      </x:c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  <x:c r="AE71" t="str">
        <x:f>IF(A71="","",IF(COUNTIF($A$11:$A$80,A71)&gt;1,"ERROR","PASS"))</x:f>
      </x:c>
      <x:c r="AF71" t="str">
        <x:f>IF(B71="","",IF(COUNTIF('EMPLOYEES'!$A$11:$A$60,B71)=0,"ERROR","PASS"))</x:f>
      </x:c>
    </x:row>
    <x:row r="72">
      <x:c r="A72" s="24"/>
      <x:c r="B72" s="24"/>
      <x:c r="C72" s="57" t="str">
        <x:f>IF(B72="","",IFERROR(INDEX('EMPLOYEES'!$B$11:$B$60,MATCH(B72,'EMPLOYEES'!$A$11:$A$60,0)),""))</x:f>
      </x:c>
      <x:c r="D72" s="24"/>
      <x:c r="E72" s="26"/>
      <x:c r="F72" s="26"/>
      <x:c r="G72" s="24"/>
      <x:c r="H72" s="24"/>
      <x:c r="I72" s="57" t="str">
        <x:f>IF(A72="","",IF(OR(B72="",D72="",E72="",G72="",H72=""),"Missing",IF(F72="","No expiry",IF(F72&lt;'SETUP'!$D$11,"Expired",IF(F72&lt;='SETUP'!$D$11+'SETUP'!$D$14,"Expiring","Current")))))</x:f>
      </x:c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  <x:c r="AE72" t="str">
        <x:f>IF(A72="","",IF(COUNTIF($A$11:$A$80,A72)&gt;1,"ERROR","PASS"))</x:f>
      </x:c>
      <x:c r="AF72" t="str">
        <x:f>IF(B72="","",IF(COUNTIF('EMPLOYEES'!$A$11:$A$60,B72)=0,"ERROR","PASS"))</x:f>
      </x:c>
    </x:row>
    <x:row r="73">
      <x:c r="A73" s="24"/>
      <x:c r="B73" s="24"/>
      <x:c r="C73" s="57" t="str">
        <x:f>IF(B73="","",IFERROR(INDEX('EMPLOYEES'!$B$11:$B$60,MATCH(B73,'EMPLOYEES'!$A$11:$A$60,0)),""))</x:f>
      </x:c>
      <x:c r="D73" s="24"/>
      <x:c r="E73" s="26"/>
      <x:c r="F73" s="26"/>
      <x:c r="G73" s="24"/>
      <x:c r="H73" s="24"/>
      <x:c r="I73" s="57" t="str">
        <x:f>IF(A73="","",IF(OR(B73="",D73="",E73="",G73="",H73=""),"Missing",IF(F73="","No expiry",IF(F73&lt;'SETUP'!$D$11,"Expired",IF(F73&lt;='SETUP'!$D$11+'SETUP'!$D$14,"Expiring","Current")))))</x:f>
      </x:c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  <x:c r="AE73" t="str">
        <x:f>IF(A73="","",IF(COUNTIF($A$11:$A$80,A73)&gt;1,"ERROR","PASS"))</x:f>
      </x:c>
      <x:c r="AF73" t="str">
        <x:f>IF(B73="","",IF(COUNTIF('EMPLOYEES'!$A$11:$A$60,B73)=0,"ERROR","PASS"))</x:f>
      </x:c>
    </x:row>
    <x:row r="74">
      <x:c r="A74" s="24"/>
      <x:c r="B74" s="24"/>
      <x:c r="C74" s="57" t="str">
        <x:f>IF(B74="","",IFERROR(INDEX('EMPLOYEES'!$B$11:$B$60,MATCH(B74,'EMPLOYEES'!$A$11:$A$60,0)),""))</x:f>
      </x:c>
      <x:c r="D74" s="24"/>
      <x:c r="E74" s="26"/>
      <x:c r="F74" s="26"/>
      <x:c r="G74" s="24"/>
      <x:c r="H74" s="24"/>
      <x:c r="I74" s="57" t="str">
        <x:f>IF(A74="","",IF(OR(B74="",D74="",E74="",G74="",H74=""),"Missing",IF(F74="","No expiry",IF(F74&lt;'SETUP'!$D$11,"Expired",IF(F74&lt;='SETUP'!$D$11+'SETUP'!$D$14,"Expiring","Current")))))</x:f>
      </x:c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  <x:c r="AE74" t="str">
        <x:f>IF(A74="","",IF(COUNTIF($A$11:$A$80,A74)&gt;1,"ERROR","PASS"))</x:f>
      </x:c>
      <x:c r="AF74" t="str">
        <x:f>IF(B74="","",IF(COUNTIF('EMPLOYEES'!$A$11:$A$60,B74)=0,"ERROR","PASS"))</x:f>
      </x:c>
    </x:row>
    <x:row r="75">
      <x:c r="A75" s="24"/>
      <x:c r="B75" s="24"/>
      <x:c r="C75" s="57" t="str">
        <x:f>IF(B75="","",IFERROR(INDEX('EMPLOYEES'!$B$11:$B$60,MATCH(B75,'EMPLOYEES'!$A$11:$A$60,0)),""))</x:f>
      </x:c>
      <x:c r="D75" s="24"/>
      <x:c r="E75" s="26"/>
      <x:c r="F75" s="26"/>
      <x:c r="G75" s="24"/>
      <x:c r="H75" s="24"/>
      <x:c r="I75" s="57" t="str">
        <x:f>IF(A75="","",IF(OR(B75="",D75="",E75="",G75="",H75=""),"Missing",IF(F75="","No expiry",IF(F75&lt;'SETUP'!$D$11,"Expired",IF(F75&lt;='SETUP'!$D$11+'SETUP'!$D$14,"Expiring","Current")))))</x:f>
      </x:c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  <x:c r="AE75" t="str">
        <x:f>IF(A75="","",IF(COUNTIF($A$11:$A$80,A75)&gt;1,"ERROR","PASS"))</x:f>
      </x:c>
      <x:c r="AF75" t="str">
        <x:f>IF(B75="","",IF(COUNTIF('EMPLOYEES'!$A$11:$A$60,B75)=0,"ERROR","PASS"))</x:f>
      </x:c>
    </x:row>
    <x:row r="76">
      <x:c r="A76" s="24"/>
      <x:c r="B76" s="24"/>
      <x:c r="C76" s="57" t="str">
        <x:f>IF(B76="","",IFERROR(INDEX('EMPLOYEES'!$B$11:$B$60,MATCH(B76,'EMPLOYEES'!$A$11:$A$60,0)),""))</x:f>
      </x:c>
      <x:c r="D76" s="24"/>
      <x:c r="E76" s="26"/>
      <x:c r="F76" s="26"/>
      <x:c r="G76" s="24"/>
      <x:c r="H76" s="24"/>
      <x:c r="I76" s="57" t="str">
        <x:f>IF(A76="","",IF(OR(B76="",D76="",E76="",G76="",H76=""),"Missing",IF(F76="","No expiry",IF(F76&lt;'SETUP'!$D$11,"Expired",IF(F76&lt;='SETUP'!$D$11+'SETUP'!$D$14,"Expiring","Current")))))</x:f>
      </x:c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  <x:c r="AE76" t="str">
        <x:f>IF(A76="","",IF(COUNTIF($A$11:$A$80,A76)&gt;1,"ERROR","PASS"))</x:f>
      </x:c>
      <x:c r="AF76" t="str">
        <x:f>IF(B76="","",IF(COUNTIF('EMPLOYEES'!$A$11:$A$60,B76)=0,"ERROR","PASS"))</x:f>
      </x:c>
    </x:row>
    <x:row r="77">
      <x:c r="A77" s="24"/>
      <x:c r="B77" s="24"/>
      <x:c r="C77" s="57" t="str">
        <x:f>IF(B77="","",IFERROR(INDEX('EMPLOYEES'!$B$11:$B$60,MATCH(B77,'EMPLOYEES'!$A$11:$A$60,0)),""))</x:f>
      </x:c>
      <x:c r="D77" s="24"/>
      <x:c r="E77" s="26"/>
      <x:c r="F77" s="26"/>
      <x:c r="G77" s="24"/>
      <x:c r="H77" s="24"/>
      <x:c r="I77" s="57" t="str">
        <x:f>IF(A77="","",IF(OR(B77="",D77="",E77="",G77="",H77=""),"Missing",IF(F77="","No expiry",IF(F77&lt;'SETUP'!$D$11,"Expired",IF(F77&lt;='SETUP'!$D$11+'SETUP'!$D$14,"Expiring","Current")))))</x:f>
      </x:c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  <x:c r="AE77" t="str">
        <x:f>IF(A77="","",IF(COUNTIF($A$11:$A$80,A77)&gt;1,"ERROR","PASS"))</x:f>
      </x:c>
      <x:c r="AF77" t="str">
        <x:f>IF(B77="","",IF(COUNTIF('EMPLOYEES'!$A$11:$A$60,B77)=0,"ERROR","PASS"))</x:f>
      </x:c>
    </x:row>
    <x:row r="78">
      <x:c r="A78" s="24"/>
      <x:c r="B78" s="24"/>
      <x:c r="C78" s="57" t="str">
        <x:f>IF(B78="","",IFERROR(INDEX('EMPLOYEES'!$B$11:$B$60,MATCH(B78,'EMPLOYEES'!$A$11:$A$60,0)),""))</x:f>
      </x:c>
      <x:c r="D78" s="24"/>
      <x:c r="E78" s="26"/>
      <x:c r="F78" s="26"/>
      <x:c r="G78" s="24"/>
      <x:c r="H78" s="24"/>
      <x:c r="I78" s="57" t="str">
        <x:f>IF(A78="","",IF(OR(B78="",D78="",E78="",G78="",H78=""),"Missing",IF(F78="","No expiry",IF(F78&lt;'SETUP'!$D$11,"Expired",IF(F78&lt;='SETUP'!$D$11+'SETUP'!$D$14,"Expiring","Current")))))</x:f>
      </x:c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  <x:c r="AE78" t="str">
        <x:f>IF(A78="","",IF(COUNTIF($A$11:$A$80,A78)&gt;1,"ERROR","PASS"))</x:f>
      </x:c>
      <x:c r="AF78" t="str">
        <x:f>IF(B78="","",IF(COUNTIF('EMPLOYEES'!$A$11:$A$60,B78)=0,"ERROR","PASS"))</x:f>
      </x:c>
    </x:row>
    <x:row r="79">
      <x:c r="A79" s="24"/>
      <x:c r="B79" s="24"/>
      <x:c r="C79" s="57" t="str">
        <x:f>IF(B79="","",IFERROR(INDEX('EMPLOYEES'!$B$11:$B$60,MATCH(B79,'EMPLOYEES'!$A$11:$A$60,0)),""))</x:f>
      </x:c>
      <x:c r="D79" s="24"/>
      <x:c r="E79" s="26"/>
      <x:c r="F79" s="26"/>
      <x:c r="G79" s="24"/>
      <x:c r="H79" s="24"/>
      <x:c r="I79" s="57" t="str">
        <x:f>IF(A79="","",IF(OR(B79="",D79="",E79="",G79="",H79=""),"Missing",IF(F79="","No expiry",IF(F79&lt;'SETUP'!$D$11,"Expired",IF(F79&lt;='SETUP'!$D$11+'SETUP'!$D$14,"Expiring","Current")))))</x:f>
      </x:c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  <x:c r="AE79" t="str">
        <x:f>IF(A79="","",IF(COUNTIF($A$11:$A$80,A79)&gt;1,"ERROR","PASS"))</x:f>
      </x:c>
      <x:c r="AF79" t="str">
        <x:f>IF(B79="","",IF(COUNTIF('EMPLOYEES'!$A$11:$A$60,B79)=0,"ERROR","PASS"))</x:f>
      </x:c>
    </x:row>
    <x:row r="80">
      <x:c r="A80" s="25"/>
      <x:c r="B80" s="25"/>
      <x:c r="C80" s="58" t="str">
        <x:f>IF(B80="","",IFERROR(INDEX('EMPLOYEES'!$B$11:$B$60,MATCH(B80,'EMPLOYEES'!$A$11:$A$60,0)),""))</x:f>
      </x:c>
      <x:c r="D80" s="25"/>
      <x:c r="E80" s="60"/>
      <x:c r="F80" s="60"/>
      <x:c r="G80" s="25"/>
      <x:c r="H80" s="25"/>
      <x:c r="I80" s="58" t="str">
        <x:f>IF(A80="","",IF(OR(B80="",D80="",E80="",G80="",H80=""),"Missing",IF(F80="","No expiry",IF(F80&lt;'SETUP'!$D$11,"Expired",IF(F80&lt;='SETUP'!$D$11+'SETUP'!$D$14,"Expiring","Current")))))</x:f>
      </x:c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  <x:c r="AE80" t="str">
        <x:f>IF(A80="","",IF(COUNTIF($A$11:$A$80,A80)&gt;1,"ERROR","PASS"))</x:f>
      </x:c>
      <x:c r="AF80" t="str">
        <x:f>IF(B80="","",IF(COUNTIF('EMPLOYEES'!$A$11:$A$60,B80)=0,"ERROR","PASS"))</x:f>
      </x:c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</x:mergeCells>
  <x:conditionalFormatting sqref="I11:I80">
    <x:cfRule type="containsText" dxfId="8" priority="1" operator="containsText" text="Expired"/>
    <x:cfRule type="containsText" dxfId="9" priority="2" operator="containsText" text="Expiring"/>
  </x:conditionalFormatting>
  <x:dataValidations count="2">
    <x:dataValidation type="list" sqref="B11:B80">
      <x:formula1>$AA$1:$AA$60</x:formula1>
    </x:dataValidation>
    <x:dataValidation type="list" sqref="D11:D80">
      <x:formula1>$AB$1:$AB$5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8da144251da435f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" hidden="0" customWidth="1"/>
    <x:col min="3" max="3" width="24" hidden="0" customWidth="1"/>
    <x:col min="4" max="4" width="15" hidden="0" customWidth="1"/>
    <x:col min="5" max="5" width="24" hidden="0" customWidth="1"/>
    <x:col min="6" max="6" width="3" hidden="0" customWidth="1"/>
    <x:col min="7" max="7" width="16" hidden="0" customWidth="1"/>
    <x:col min="8" max="8" width="13" hidden="0" customWidth="1"/>
    <x:col min="9" max="9" width="3" hidden="0" customWidth="1"/>
    <x:col min="10" max="10" width="25" hidden="0" customWidth="1"/>
    <x:col min="11" max="11" width="4" hidden="0" customWidth="1"/>
    <x:col min="12" max="12" width="3" hidden="0" customWidth="1"/>
    <x:col min="13" max="13" width="25" hidden="0" customWidth="1"/>
    <x:col min="14" max="14" width="4" hidden="0" customWidth="1"/>
    <x:col min="15" max="15" width="3" hidden="0" customWidth="1"/>
    <x:col min="16" max="16" width="25" hidden="0" customWidth="1"/>
    <x:col min="17" max="17" width="4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Home</x:v>
      </x:c>
      <x:c r="B2" s="7" t="str">
        <x:v>Home</x:v>
      </x:c>
      <x:c r="C2" s="7" t="str">
        <x:v>Dashboard</x:v>
      </x:c>
      <x:c r="D2" s="7" t="str">
        <x:v>Dashboard</x:v>
      </x:c>
      <x:c r="E2" s="7" t="str">
        <x:v>Employees</x:v>
      </x:c>
      <x:c r="F2" s="7" t="str">
        <x:v>Employees</x:v>
      </x:c>
      <x:c r="G2" s="7" t="str">
        <x:v>Check-ins</x:v>
      </x:c>
      <x:c r="H2" s="7" t="str">
        <x:v>Check-ins</x:v>
      </x:c>
      <x:c r="I2" s="7" t="str">
        <x:v>Goals</x:v>
      </x:c>
      <x:c r="J2" s="7" t="str">
        <x:v>Goals</x:v>
      </x:c>
      <x:c r="K2" s="7" t="str">
        <x:v>Development</x:v>
      </x:c>
      <x:c r="L2" s="7" t="str">
        <x:v>Development</x:v>
      </x:c>
      <x:c r="M2" s="7" t="str">
        <x:v>Documents</x:v>
      </x:c>
      <x:c r="N2" s="7" t="str">
        <x:v>Documents</x:v>
      </x:c>
      <x:c r="O2" s="8" t="str">
        <x:v>Setup</x:v>
      </x:c>
      <x:c r="P2" s="8" t="str">
        <x:v>Setup</x:v>
      </x:c>
      <x:c r="Q2" s="8" t="str">
        <x:v>Setup</x:v>
      </x:c>
      <x:c r="R2" s="7" t="str">
        <x:v>Audit</x:v>
      </x:c>
      <x:c r="S2" s="7" t="str">
        <x:v>Audit</x:v>
      </x:c>
      <x:c r="T2" s="7" t="str">
        <x:v>Audit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CONTROL SETTINGS</x:v>
      </x:c>
      <x:c r="B4" s="10" t="str">
        <x:v>CONTROL SETTINGS</x:v>
      </x:c>
      <x:c r="C4" s="10" t="str">
        <x:v>CONTROL SETTINGS</x:v>
      </x:c>
      <x:c r="D4" s="10" t="str">
        <x:v>CONTROL SETTINGS</x:v>
      </x:c>
      <x:c r="E4" s="10" t="str">
        <x:v>CONTROL SETTINGS</x:v>
      </x:c>
      <x:c r="F4" s="10" t="str">
        <x:v>CONTROL SETTINGS</x:v>
      </x:c>
      <x:c r="G4" s="10" t="str">
        <x:v>CONTROL SETTINGS</x:v>
      </x:c>
      <x:c r="H4" s="10" t="str">
        <x:v>CONTROL SETTINGS</x:v>
      </x:c>
      <x:c r="I4" s="10" t="str">
        <x:v>CONTROL SETTINGS</x:v>
      </x:c>
      <x:c r="J4" s="10" t="str">
        <x:v>CONTROL SETTINGS</x:v>
      </x:c>
      <x:c r="K4" s="10" t="str">
        <x:v>CONTROL SETTINGS</x:v>
      </x:c>
      <x:c r="L4" s="10" t="str">
        <x:v>CONTROL SETTINGS</x:v>
      </x:c>
      <x:c r="M4" s="10" t="str">
        <x:v>CONTROL SETTINGS</x:v>
      </x:c>
      <x:c r="N4" s="10" t="str">
        <x:v>CONTROL SETTINGS</x:v>
      </x:c>
      <x:c r="O4" s="10" t="str">
        <x:v>CONTROL SETTINGS</x:v>
      </x:c>
      <x:c r="P4" s="10" t="str">
        <x:v>CONTROL SETTINGS</x:v>
      </x:c>
      <x:c r="Q4" s="10" t="str">
        <x:v>CONTROL SETTINGS</x:v>
      </x:c>
      <x:c r="R4" s="10" t="str">
        <x:v>CONTROL SETTINGS</x:v>
      </x:c>
      <x:c r="S4" s="10" t="str">
        <x:v>CONTROL SETTINGS</x:v>
      </x:c>
      <x:c r="T4" s="10" t="str">
        <x:v>CONTROL SETTINGS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Employee Management Settings</x:v>
      </x:c>
      <x:c r="B6" s="12" t="str">
        <x:v>Employee Management Settings</x:v>
      </x:c>
      <x:c r="C6" s="12" t="str">
        <x:v>Employee Management Settings</x:v>
      </x:c>
      <x:c r="D6" s="12" t="str">
        <x:v>Employee Management Settings</x:v>
      </x:c>
      <x:c r="E6" s="12" t="str">
        <x:v>Employee Management Settings</x:v>
      </x:c>
      <x:c r="F6" s="12" t="str">
        <x:v>Employee Management Settings</x:v>
      </x:c>
      <x:c r="G6" s="12" t="str">
        <x:v>Employee Management Settings</x:v>
      </x:c>
      <x:c r="H6" s="12" t="str">
        <x:v>Employee Management Settings</x:v>
      </x:c>
      <x:c r="I6" s="12" t="str">
        <x:v>Employee Management Settings</x:v>
      </x:c>
      <x:c r="J6" s="12" t="str">
        <x:v>Employee Management Settings</x:v>
      </x:c>
      <x:c r="K6" s="12" t="str">
        <x:v>Employee Management Settings</x:v>
      </x:c>
      <x:c r="L6" s="12" t="str">
        <x:v>Employee Management Settings</x:v>
      </x:c>
      <x:c r="M6" s="12" t="str">
        <x:v>Employee Management Settings</x:v>
      </x:c>
      <x:c r="N6" s="12" t="str">
        <x:v>Employee Management Settings</x:v>
      </x:c>
      <x:c r="O6" s="12" t="str">
        <x:v>Employee Management Settings</x:v>
      </x:c>
      <x:c r="P6" s="12" t="str">
        <x:v>Employee Management Settings</x:v>
      </x:c>
      <x:c r="Q6" s="12" t="str">
        <x:v>Employee Management Settings</x:v>
      </x:c>
      <x:c r="R6" s="12" t="str">
        <x:v>Employee Management Settings</x:v>
      </x:c>
      <x:c r="S6" s="12" t="str">
        <x:v>Employee Management Settings</x:v>
      </x:c>
      <x:c r="T6" s="12" t="str">
        <x:v>Employee Management Settings</x:v>
      </x:c>
    </x:row>
    <x:row r="7" ht="22" customHeight="1">
      <x:c r="A7" s="13" t="str">
        <x:v>Set the review date, thresholds, departments, managers, statuses, and approved lists.</x:v>
      </x:c>
      <x:c r="B7" s="13" t="str">
        <x:v>Set the review date, thresholds, departments, managers, statuses, and approved lists.</x:v>
      </x:c>
      <x:c r="C7" s="13" t="str">
        <x:v>Set the review date, thresholds, departments, managers, statuses, and approved lists.</x:v>
      </x:c>
      <x:c r="D7" s="13" t="str">
        <x:v>Set the review date, thresholds, departments, managers, statuses, and approved lists.</x:v>
      </x:c>
      <x:c r="E7" s="13" t="str">
        <x:v>Set the review date, thresholds, departments, managers, statuses, and approved lists.</x:v>
      </x:c>
      <x:c r="F7" s="13" t="str">
        <x:v>Set the review date, thresholds, departments, managers, statuses, and approved lists.</x:v>
      </x:c>
      <x:c r="G7" s="13" t="str">
        <x:v>Set the review date, thresholds, departments, managers, statuses, and approved lists.</x:v>
      </x:c>
      <x:c r="H7" s="13" t="str">
        <x:v>Set the review date, thresholds, departments, managers, statuses, and approved lists.</x:v>
      </x:c>
      <x:c r="I7" s="13" t="str">
        <x:v>Set the review date, thresholds, departments, managers, statuses, and approved lists.</x:v>
      </x:c>
      <x:c r="J7" s="13" t="str">
        <x:v>Set the review date, thresholds, departments, managers, statuses, and approved lists.</x:v>
      </x:c>
      <x:c r="K7" s="13" t="str">
        <x:v>Set the review date, thresholds, departments, managers, statuses, and approved lists.</x:v>
      </x:c>
      <x:c r="L7" s="13" t="str">
        <x:v>Set the review date, thresholds, departments, managers, statuses, and approved lists.</x:v>
      </x:c>
      <x:c r="M7" s="13" t="str">
        <x:v>Set the review date, thresholds, departments, managers, statuses, and approved lists.</x:v>
      </x:c>
      <x:c r="N7" s="13" t="str">
        <x:v>Set the review date, thresholds, departments, managers, statuses, and approved lists.</x:v>
      </x:c>
      <x:c r="O7" s="13" t="str">
        <x:v>Set the review date, thresholds, departments, managers, statuses, and approved lists.</x:v>
      </x:c>
      <x:c r="P7" s="13" t="str">
        <x:v>Set the review date, thresholds, departments, managers, statuses, and approved lists.</x:v>
      </x:c>
      <x:c r="Q7" s="13" t="str">
        <x:v>Set the review date, thresholds, departments, managers, statuses, and approved lists.</x:v>
      </x:c>
      <x:c r="R7" s="13" t="str">
        <x:v>Set the review date, thresholds, departments, managers, statuses, and approved lists.</x:v>
      </x:c>
      <x:c r="S7" s="13" t="str">
        <x:v>Set the review date, thresholds, departments, managers, statuses, and approved lists.</x:v>
      </x:c>
      <x:c r="T7" s="13" t="str">
        <x:v>Set the review date, thresholds, departments, managers, statuses, and approved lists.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BUSINESS CONTROLS</x:v>
      </x:c>
      <x:c r="B9" s="17" t="str">
        <x:v>BUSINESS CONTROLS</x:v>
      </x:c>
      <x:c r="C9" s="17" t="str">
        <x:v>BUSINESS CONTROLS</x:v>
      </x:c>
      <x:c r="D9" s="17" t="str">
        <x:v>BUSINESS CONTROLS</x:v>
      </x:c>
      <x:c r="E9" s="17" t="str">
        <x:v>BUSINESS CONTROLS</x:v>
      </x:c>
      <x:c r="F9" s="17" t="str">
        <x:v>BUSINESS CONTROLS</x:v>
      </x:c>
      <x:c r="G9" s="17" t="str">
        <x:v>BUSINESS CONTROLS</x:v>
      </x:c>
      <x:c r="H9" s="18" t="str">
        <x:v>BUSINESS CONTROLS</x:v>
      </x:c>
      <x:c r="I9" s="4"/>
      <x:c r="J9" s="16" t="str">
        <x:v>DEPARTMENTS</x:v>
      </x:c>
      <x:c r="K9" s="18" t="str">
        <x:v>DEPARTMENTS</x:v>
      </x:c>
      <x:c r="L9" s="4"/>
      <x:c r="M9" s="16" t="str">
        <x:v>MANAGERS</x:v>
      </x:c>
      <x:c r="N9" s="18" t="str">
        <x:v>MANAGERS</x:v>
      </x:c>
      <x:c r="O9" s="4"/>
      <x:c r="P9" s="16" t="str">
        <x:v>EMPLOYMENT TYPES</x:v>
      </x:c>
      <x:c r="Q9" s="18" t="str">
        <x:v>EMPLOYMENT TYPES</x:v>
      </x:c>
      <x:c r="R9" s="4"/>
      <x:c r="S9" s="4"/>
      <x:c r="T9" s="4"/>
    </x:row>
    <x:row r="10">
      <x:c r="A10" s="20" t="str">
        <x:v>Business name</x:v>
      </x:c>
      <x:c r="B10" s="20" t="str">
        <x:v>Business name</x:v>
      </x:c>
      <x:c r="C10" s="20" t="str">
        <x:v>Business name</x:v>
      </x:c>
      <x:c r="D10" s="23" t="str">
        <x:v>Fictional Cedar &amp; Co.</x:v>
      </x:c>
      <x:c r="E10" s="23" t="str">
        <x:v>Fictional Cedar &amp; Co.</x:v>
      </x:c>
      <x:c r="F10" s="23" t="str">
        <x:v>Fictional Cedar &amp; Co.</x:v>
      </x:c>
      <x:c r="G10" s="23" t="str">
        <x:v>Fictional Cedar &amp; Co.</x:v>
      </x:c>
      <x:c r="H10" s="23" t="str">
        <x:v>Fictional Cedar &amp; Co.</x:v>
      </x:c>
      <x:c r="I10" s="4"/>
      <x:c r="J10" s="23" t="str">
        <x:v>Operations</x:v>
      </x:c>
      <x:c r="K10" s="23"/>
      <x:c r="L10" s="4"/>
      <x:c r="M10" s="23" t="str">
        <x:v>Aisha Khan</x:v>
      </x:c>
      <x:c r="N10" s="23"/>
      <x:c r="O10" s="4"/>
      <x:c r="P10" s="23" t="str">
        <x:v>Full time</x:v>
      </x:c>
      <x:c r="Q10" s="23"/>
      <x:c r="R10" s="4"/>
      <x:c r="S10" s="4"/>
      <x:c r="T10" s="4"/>
    </x:row>
    <x:row r="11">
      <x:c r="A11" s="20" t="str">
        <x:v>Review date</x:v>
      </x:c>
      <x:c r="B11" s="20" t="str">
        <x:v>Review date</x:v>
      </x:c>
      <x:c r="C11" s="20" t="str">
        <x:v>Review date</x:v>
      </x:c>
      <x:c r="D11" s="26" t="d">
        <x:v>2026-10-28T00:00:00.000Z</x:v>
      </x:c>
      <x:c r="E11" s="26" t="d">
        <x:v>2026-10-28T00:00:00.000Z</x:v>
      </x:c>
      <x:c r="F11" s="26" t="d">
        <x:v>2026-10-28T00:00:00.000Z</x:v>
      </x:c>
      <x:c r="G11" s="26" t="d">
        <x:v>2026-10-28T00:00:00.000Z</x:v>
      </x:c>
      <x:c r="H11" s="26" t="d">
        <x:v>2026-10-28T00:00:00.000Z</x:v>
      </x:c>
      <x:c r="I11" s="4"/>
      <x:c r="J11" s="24" t="str">
        <x:v>Sales</x:v>
      </x:c>
      <x:c r="K11" s="24"/>
      <x:c r="L11" s="4"/>
      <x:c r="M11" s="24" t="str">
        <x:v>Omar Saleh</x:v>
      </x:c>
      <x:c r="N11" s="24"/>
      <x:c r="O11" s="4"/>
      <x:c r="P11" s="24" t="str">
        <x:v>Part time</x:v>
      </x:c>
      <x:c r="Q11" s="24"/>
      <x:c r="R11" s="4"/>
      <x:c r="S11" s="4"/>
      <x:c r="T11" s="4"/>
    </x:row>
    <x:row r="12">
      <x:c r="A12" s="20" t="str">
        <x:v>Upcoming review window (days)</x:v>
      </x:c>
      <x:c r="B12" s="20" t="str">
        <x:v>Upcoming review window (days)</x:v>
      </x:c>
      <x:c r="C12" s="20" t="str">
        <x:v>Upcoming review window (days)</x:v>
      </x:c>
      <x:c r="D12" s="24" t="n">
        <x:v>30</x:v>
      </x:c>
      <x:c r="E12" s="24" t="n">
        <x:v>30</x:v>
      </x:c>
      <x:c r="F12" s="24" t="n">
        <x:v>30</x:v>
      </x:c>
      <x:c r="G12" s="24" t="n">
        <x:v>30</x:v>
      </x:c>
      <x:c r="H12" s="24" t="n">
        <x:v>30</x:v>
      </x:c>
      <x:c r="I12" s="4"/>
      <x:c r="J12" s="24" t="str">
        <x:v>Finance</x:v>
      </x:c>
      <x:c r="K12" s="24"/>
      <x:c r="L12" s="4"/>
      <x:c r="M12" s="24" t="str">
        <x:v>Leila Morgan</x:v>
      </x:c>
      <x:c r="N12" s="24"/>
      <x:c r="O12" s="4"/>
      <x:c r="P12" s="24" t="str">
        <x:v>Contract</x:v>
      </x:c>
      <x:c r="Q12" s="24"/>
      <x:c r="R12" s="4"/>
      <x:c r="S12" s="4"/>
      <x:c r="T12" s="4"/>
    </x:row>
    <x:row r="13">
      <x:c r="A13" s="20" t="str">
        <x:v>Action warning window (days)</x:v>
      </x:c>
      <x:c r="B13" s="20" t="str">
        <x:v>Action warning window (days)</x:v>
      </x:c>
      <x:c r="C13" s="20" t="str">
        <x:v>Action warning window (days)</x:v>
      </x:c>
      <x:c r="D13" s="24" t="n">
        <x:v>7</x:v>
      </x:c>
      <x:c r="E13" s="24" t="n">
        <x:v>7</x:v>
      </x:c>
      <x:c r="F13" s="24" t="n">
        <x:v>7</x:v>
      </x:c>
      <x:c r="G13" s="24" t="n">
        <x:v>7</x:v>
      </x:c>
      <x:c r="H13" s="24" t="n">
        <x:v>7</x:v>
      </x:c>
      <x:c r="I13" s="4"/>
      <x:c r="J13" s="24" t="str">
        <x:v>Marketing</x:v>
      </x:c>
      <x:c r="K13" s="24"/>
      <x:c r="L13" s="4"/>
      <x:c r="M13" s="24" t="str">
        <x:v>Nora Silva</x:v>
      </x:c>
      <x:c r="N13" s="24"/>
      <x:c r="O13" s="4"/>
      <x:c r="P13" s="24"/>
      <x:c r="Q13" s="24"/>
      <x:c r="R13" s="4"/>
      <x:c r="S13" s="4"/>
      <x:c r="T13" s="4"/>
    </x:row>
    <x:row r="14">
      <x:c r="A14" s="20" t="str">
        <x:v>Document expiry window (days)</x:v>
      </x:c>
      <x:c r="B14" s="20" t="str">
        <x:v>Document expiry window (days)</x:v>
      </x:c>
      <x:c r="C14" s="20" t="str">
        <x:v>Document expiry window (days)</x:v>
      </x:c>
      <x:c r="D14" s="24" t="n">
        <x:v>45</x:v>
      </x:c>
      <x:c r="E14" s="24" t="n">
        <x:v>45</x:v>
      </x:c>
      <x:c r="F14" s="24" t="n">
        <x:v>45</x:v>
      </x:c>
      <x:c r="G14" s="24" t="n">
        <x:v>45</x:v>
      </x:c>
      <x:c r="H14" s="24" t="n">
        <x:v>45</x:v>
      </x:c>
      <x:c r="I14" s="4"/>
      <x:c r="J14" s="24" t="str">
        <x:v>Customer Success</x:v>
      </x:c>
      <x:c r="K14" s="24"/>
      <x:c r="L14" s="4"/>
      <x:c r="M14" s="24"/>
      <x:c r="N14" s="24"/>
      <x:c r="O14" s="4"/>
      <x:c r="P14" s="24"/>
      <x:c r="Q14" s="24"/>
      <x:c r="R14" s="4"/>
      <x:c r="S14" s="4"/>
      <x:c r="T14" s="4"/>
    </x:row>
    <x:row r="15">
      <x:c r="A15" s="21" t="str">
        <x:v>Currency</x:v>
      </x:c>
      <x:c r="B15" s="21" t="str">
        <x:v>Currency</x:v>
      </x:c>
      <x:c r="C15" s="21" t="str">
        <x:v>Currency</x:v>
      </x:c>
      <x:c r="D15" s="25" t="str">
        <x:v>USD</x:v>
      </x:c>
      <x:c r="E15" s="25" t="str">
        <x:v>USD</x:v>
      </x:c>
      <x:c r="F15" s="25" t="str">
        <x:v>USD</x:v>
      </x:c>
      <x:c r="G15" s="25" t="str">
        <x:v>USD</x:v>
      </x:c>
      <x:c r="H15" s="25" t="str">
        <x:v>USD</x:v>
      </x:c>
      <x:c r="I15" s="4"/>
      <x:c r="J15" s="25"/>
      <x:c r="K15" s="25"/>
      <x:c r="L15" s="4"/>
      <x:c r="M15" s="25"/>
      <x:c r="N15" s="25"/>
      <x:c r="O15" s="4"/>
      <x:c r="P15" s="25"/>
      <x:c r="Q15" s="25"/>
      <x:c r="R15" s="4"/>
      <x:c r="S15" s="4"/>
      <x:c r="T15" s="4"/>
    </x:row>
    <x:row r="16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16" t="str">
        <x:v>DEVELOPMENT &amp; DOCUMENT LISTS</x:v>
      </x:c>
      <x:c r="B19" s="17" t="str">
        <x:v>DEVELOPMENT &amp; DOCUMENT LISTS</x:v>
      </x:c>
      <x:c r="C19" s="17" t="str">
        <x:v>DEVELOPMENT &amp; DOCUMENT LISTS</x:v>
      </x:c>
      <x:c r="D19" s="17" t="str">
        <x:v>DEVELOPMENT &amp; DOCUMENT LISTS</x:v>
      </x:c>
      <x:c r="E19" s="17" t="str">
        <x:v>DEVELOPMENT &amp; DOCUMENT LISTS</x:v>
      </x:c>
      <x:c r="F19" s="17" t="str">
        <x:v>DEVELOPMENT &amp; DOCUMENT LISTS</x:v>
      </x:c>
      <x:c r="G19" s="17" t="str">
        <x:v>DEVELOPMENT &amp; DOCUMENT LISTS</x:v>
      </x:c>
      <x:c r="H19" s="18" t="str">
        <x:v>DEVELOPMENT &amp; DOCUMENT LISTS</x:v>
      </x:c>
      <x:c r="I19" s="4"/>
      <x:c r="J19" s="16" t="str">
        <x:v>EMPLOYEE STATUS</x:v>
      </x:c>
      <x:c r="K19" s="18" t="str">
        <x:v>EMPLOYEE STATUS</x:v>
      </x:c>
      <x:c r="L19" s="4"/>
      <x:c r="M19" s="16" t="str">
        <x:v>GOAL STATUS</x:v>
      </x:c>
      <x:c r="N19" s="18" t="str">
        <x:v>GOAL STATUS</x:v>
      </x:c>
      <x:c r="O19" s="4"/>
      <x:c r="P19" s="16" t="str">
        <x:v>CHECK-IN TYPES</x:v>
      </x:c>
      <x:c r="Q19" s="18" t="str">
        <x:v>CHECK-IN TYPES</x:v>
      </x:c>
      <x:c r="R19" s="4"/>
      <x:c r="S19" s="4"/>
      <x:c r="T19" s="4"/>
    </x:row>
    <x:row r="20">
      <x:c r="A20" s="33" t="str">
        <x:v>Development type</x:v>
      </x:c>
      <x:c r="B20" s="34"/>
      <x:c r="C20" s="34" t="str">
        <x:v>Development status</x:v>
      </x:c>
      <x:c r="D20" s="34"/>
      <x:c r="E20" s="34" t="str">
        <x:v>Document type</x:v>
      </x:c>
      <x:c r="F20" s="35"/>
      <x:c r="G20" s="4"/>
      <x:c r="H20" s="4"/>
      <x:c r="I20" s="4"/>
      <x:c r="J20" s="23" t="str">
        <x:v>Active</x:v>
      </x:c>
      <x:c r="K20" s="23"/>
      <x:c r="L20" s="4"/>
      <x:c r="M20" s="23" t="str">
        <x:v>Not started</x:v>
      </x:c>
      <x:c r="N20" s="23"/>
      <x:c r="O20" s="4"/>
      <x:c r="P20" s="23" t="str">
        <x:v>One-to-one</x:v>
      </x:c>
      <x:c r="Q20" s="23"/>
      <x:c r="R20" s="4"/>
      <x:c r="S20" s="4"/>
      <x:c r="T20" s="4"/>
    </x:row>
    <x:row r="21">
      <x:c r="A21" s="23" t="str">
        <x:v>Training</x:v>
      </x:c>
      <x:c r="B21" s="23"/>
      <x:c r="C21" s="23" t="str">
        <x:v>Planned</x:v>
      </x:c>
      <x:c r="D21" s="23"/>
      <x:c r="E21" s="23" t="str">
        <x:v>Employment contract</x:v>
      </x:c>
      <x:c r="F21" s="23"/>
      <x:c r="G21" s="4"/>
      <x:c r="H21" s="4"/>
      <x:c r="I21" s="4"/>
      <x:c r="J21" s="24" t="str">
        <x:v>Probation</x:v>
      </x:c>
      <x:c r="K21" s="24"/>
      <x:c r="L21" s="4"/>
      <x:c r="M21" s="24" t="str">
        <x:v>In progress</x:v>
      </x:c>
      <x:c r="N21" s="24"/>
      <x:c r="O21" s="4"/>
      <x:c r="P21" s="24" t="str">
        <x:v>Probation review</x:v>
      </x:c>
      <x:c r="Q21" s="24"/>
      <x:c r="R21" s="4"/>
      <x:c r="S21" s="4"/>
      <x:c r="T21" s="4"/>
    </x:row>
    <x:row r="22">
      <x:c r="A22" s="24" t="str">
        <x:v>Certification</x:v>
      </x:c>
      <x:c r="B22" s="24"/>
      <x:c r="C22" s="24" t="str">
        <x:v>In progress</x:v>
      </x:c>
      <x:c r="D22" s="24"/>
      <x:c r="E22" s="24" t="str">
        <x:v>Identity document</x:v>
      </x:c>
      <x:c r="F22" s="24"/>
      <x:c r="G22" s="4"/>
      <x:c r="H22" s="4"/>
      <x:c r="I22" s="4"/>
      <x:c r="J22" s="24" t="str">
        <x:v>Leave</x:v>
      </x:c>
      <x:c r="K22" s="24"/>
      <x:c r="L22" s="4"/>
      <x:c r="M22" s="24" t="str">
        <x:v>Blocked</x:v>
      </x:c>
      <x:c r="N22" s="24"/>
      <x:c r="O22" s="4"/>
      <x:c r="P22" s="24" t="str">
        <x:v>Performance review</x:v>
      </x:c>
      <x:c r="Q22" s="24"/>
      <x:c r="R22" s="4"/>
      <x:c r="S22" s="4"/>
      <x:c r="T22" s="4"/>
    </x:row>
    <x:row r="23">
      <x:c r="A23" s="24" t="str">
        <x:v>Coaching</x:v>
      </x:c>
      <x:c r="B23" s="24"/>
      <x:c r="C23" s="24" t="str">
        <x:v>Complete</x:v>
      </x:c>
      <x:c r="D23" s="24"/>
      <x:c r="E23" s="24" t="str">
        <x:v>Work permit</x:v>
      </x:c>
      <x:c r="F23" s="24"/>
      <x:c r="G23" s="4"/>
      <x:c r="H23" s="4"/>
      <x:c r="I23" s="4"/>
      <x:c r="J23" s="24" t="str">
        <x:v>Exited</x:v>
      </x:c>
      <x:c r="K23" s="24"/>
      <x:c r="L23" s="4"/>
      <x:c r="M23" s="24" t="str">
        <x:v>Complete</x:v>
      </x:c>
      <x:c r="N23" s="24"/>
      <x:c r="O23" s="4"/>
      <x:c r="P23" s="24" t="str">
        <x:v>Return to work</x:v>
      </x:c>
      <x:c r="Q23" s="24"/>
      <x:c r="R23" s="4"/>
      <x:c r="S23" s="4"/>
      <x:c r="T23" s="4"/>
    </x:row>
    <x:row r="24">
      <x:c r="A24" s="24" t="str">
        <x:v>Stretch assignment</x:v>
      </x:c>
      <x:c r="B24" s="24"/>
      <x:c r="C24" s="24" t="str">
        <x:v>On hold</x:v>
      </x:c>
      <x:c r="D24" s="24"/>
      <x:c r="E24" s="24" t="str">
        <x:v>Policy acknowledgement</x:v>
      </x:c>
      <x:c r="F24" s="24"/>
      <x:c r="G24" s="4"/>
      <x:c r="H24" s="4"/>
      <x:c r="I24" s="4"/>
      <x:c r="J24" s="24"/>
      <x:c r="K24" s="24"/>
      <x:c r="L24" s="4"/>
      <x:c r="M24" s="24" t="str">
        <x:v>Cancelled</x:v>
      </x:c>
      <x:c r="N24" s="24"/>
      <x:c r="O24" s="4"/>
      <x:c r="P24" s="24" t="str">
        <x:v>Development review</x:v>
      </x:c>
      <x:c r="Q24" s="24"/>
      <x:c r="R24" s="4"/>
      <x:c r="S24" s="4"/>
      <x:c r="T24" s="4"/>
    </x:row>
    <x:row r="25">
      <x:c r="A25" s="25" t="str">
        <x:v>Mentoring</x:v>
      </x:c>
      <x:c r="B25" s="25"/>
      <x:c r="C25" s="25" t="str">
        <x:v>Cancelled</x:v>
      </x:c>
      <x:c r="D25" s="25"/>
      <x:c r="E25" s="25" t="str">
        <x:v>Certification</x:v>
      </x:c>
      <x:c r="F25" s="25"/>
      <x:c r="G25" s="4"/>
      <x:c r="H25" s="4"/>
      <x:c r="I25" s="4"/>
      <x:c r="J25" s="24"/>
      <x:c r="K25" s="24"/>
      <x:c r="L25" s="4"/>
      <x:c r="M25" s="24"/>
      <x:c r="N25" s="24"/>
      <x:c r="O25" s="4"/>
      <x:c r="P25" s="24"/>
      <x:c r="Q25" s="2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25"/>
      <x:c r="K26" s="25"/>
      <x:c r="L26" s="4"/>
      <x:c r="M26" s="25"/>
      <x:c r="N26" s="25"/>
      <x:c r="O26" s="4"/>
      <x:c r="P26" s="25"/>
      <x:c r="Q26" s="25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6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B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C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D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E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F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G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H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I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J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K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L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M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N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O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P30" s="47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Q30" s="48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R30" s="4"/>
      <x:c r="S30" s="4"/>
      <x:c r="T30" s="4"/>
    </x:row>
    <x:row r="31">
      <x:c r="A31" s="49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B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C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D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E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F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G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H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I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J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K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L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M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N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O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P31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Q31" s="51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R31" s="4"/>
      <x:c r="S31" s="4"/>
      <x:c r="T31" s="4"/>
    </x:row>
    <x:row r="32">
      <x:c r="A32" s="49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B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C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D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E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F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G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H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I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J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K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L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M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N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O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P32" s="50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Q32" s="51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R32" s="4"/>
      <x:c r="S32" s="4"/>
      <x:c r="T32" s="4"/>
    </x:row>
    <x:row r="33">
      <x:c r="A33" s="52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B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C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D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E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F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G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H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I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J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K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L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M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N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O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P33" s="53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Q33" s="54" t="str">
        <x:v>Use objective, job-related records. Store confidential source files in an approved secure system and enter only a controlled reference here. Confirm local employment, privacy, access, and retention requirements before use.</x:v>
      </x:c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H9"/>
    <x:mergeCell ref="A10:C10"/>
    <x:mergeCell ref="D10:H10"/>
    <x:mergeCell ref="A11:C11"/>
    <x:mergeCell ref="D11:H11"/>
    <x:mergeCell ref="A12:C12"/>
    <x:mergeCell ref="D12:H12"/>
    <x:mergeCell ref="A13:C13"/>
    <x:mergeCell ref="D13:H13"/>
    <x:mergeCell ref="A14:C14"/>
    <x:mergeCell ref="D14:H14"/>
    <x:mergeCell ref="A15:C15"/>
    <x:mergeCell ref="D15:H15"/>
    <x:mergeCell ref="J9:K9"/>
    <x:mergeCell ref="M9:N9"/>
    <x:mergeCell ref="P9:Q9"/>
    <x:mergeCell ref="J19:K19"/>
    <x:mergeCell ref="M19:N19"/>
    <x:mergeCell ref="P19:Q19"/>
    <x:mergeCell ref="A19:H19"/>
    <x:mergeCell ref="A30:Q3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0" hidden="0" customWidth="1"/>
    <x:col min="2" max="2" width="12" hidden="0" customWidth="1"/>
    <x:col min="3" max="3" width="12" hidden="0" customWidth="1"/>
    <x:col min="4" max="4" width="14" hidden="0" customWidth="1"/>
    <x:col min="5" max="5" width="72" hidden="0" customWidth="1"/>
  </x:cols>
  <x:sheetData>
    <x:row r="1" ht="7" customHeight="1">
      <x:c r="A1" s="4"/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</x:row>
    <x:row r="2" ht="24" customHeight="1">
      <x:c r="A2" s="7" t="str">
        <x:v>Home</x:v>
      </x:c>
      <x:c r="B2" s="7" t="str">
        <x:v>Home</x:v>
      </x:c>
      <x:c r="C2" s="7" t="str">
        <x:v>Dashboard</x:v>
      </x:c>
      <x:c r="D2" s="7" t="str">
        <x:v>Dashboard</x:v>
      </x:c>
      <x:c r="E2" s="7" t="str">
        <x:v>Employees</x:v>
      </x:c>
      <x:c r="F2" s="7" t="str">
        <x:v>Employees</x:v>
      </x:c>
      <x:c r="G2" s="7" t="str">
        <x:v>Check-ins</x:v>
      </x:c>
      <x:c r="H2" s="7" t="str">
        <x:v>Check-ins</x:v>
      </x:c>
      <x:c r="I2" s="7" t="str">
        <x:v>Goals</x:v>
      </x:c>
      <x:c r="J2" s="7" t="str">
        <x:v>Goals</x:v>
      </x:c>
      <x:c r="K2" s="7" t="str">
        <x:v>Development</x:v>
      </x:c>
      <x:c r="L2" s="7" t="str">
        <x:v>Development</x:v>
      </x:c>
      <x:c r="M2" s="7" t="str">
        <x:v>Documents</x:v>
      </x:c>
      <x:c r="N2" s="7" t="str">
        <x:v>Documents</x:v>
      </x:c>
      <x:c r="O2" s="7" t="str">
        <x:v>Setup</x:v>
      </x:c>
      <x:c r="P2" s="7" t="str">
        <x:v>Setup</x:v>
      </x:c>
      <x:c r="Q2" s="7" t="str">
        <x:v>Setup</x:v>
      </x:c>
      <x:c r="R2" s="8" t="str">
        <x:v>Audit</x:v>
      </x:c>
      <x:c r="S2" s="8" t="str">
        <x:v>Audit</x:v>
      </x:c>
      <x:c r="T2" s="8" t="str">
        <x:v>Audit</x:v>
      </x:c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</x:row>
    <x:row r="4" ht="20" customHeight="1">
      <x:c r="A4" s="10" t="str">
        <x:v>QUALITY CONTROL</x:v>
      </x:c>
      <x:c r="B4" s="10" t="str">
        <x:v>QUALITY CONTROL</x:v>
      </x:c>
      <x:c r="C4" s="10" t="str">
        <x:v>QUALITY CONTROL</x:v>
      </x:c>
      <x:c r="D4" s="10" t="str">
        <x:v>QUALITY CONTROL</x:v>
      </x:c>
      <x:c r="E4" s="10" t="str">
        <x:v>QUALITY CONTROL</x:v>
      </x:c>
      <x:c r="F4" s="10" t="str">
        <x:v>QUALITY CONTROL</x:v>
      </x:c>
      <x:c r="G4" s="10" t="str">
        <x:v>QUALITY CONTROL</x:v>
      </x:c>
      <x:c r="H4" s="10" t="str">
        <x:v>QUALITY CONTROL</x:v>
      </x:c>
      <x:c r="I4" s="10" t="str">
        <x:v>QUALITY CONTROL</x:v>
      </x:c>
      <x:c r="J4" s="10" t="str">
        <x:v>QUALITY CONTROL</x:v>
      </x:c>
      <x:c r="K4" s="10" t="str">
        <x:v>QUALITY CONTROL</x:v>
      </x:c>
      <x:c r="L4" s="10" t="str">
        <x:v>QUALITY CONTROL</x:v>
      </x:c>
      <x:c r="M4" s="10" t="str">
        <x:v>QUALITY CONTROL</x:v>
      </x:c>
      <x:c r="N4" s="10" t="str">
        <x:v>QUALITY CONTROL</x:v>
      </x:c>
      <x:c r="O4" s="10" t="str">
        <x:v>QUALITY CONTROL</x:v>
      </x:c>
      <x:c r="P4" s="10" t="str">
        <x:v>QUALITY CONTROL</x:v>
      </x:c>
      <x:c r="Q4" s="10" t="str">
        <x:v>QUALITY CONTROL</x:v>
      </x:c>
      <x:c r="R4" s="10" t="str">
        <x:v>QUALITY CONTROL</x:v>
      </x:c>
      <x:c r="S4" s="10" t="str">
        <x:v>QUALITY CONTROL</x:v>
      </x:c>
      <x:c r="T4" s="10" t="str">
        <x:v>QUALITY CONTROL</x:v>
      </x:c>
    </x:row>
    <x:row r="5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  <x:c r="N5" s="4"/>
      <x:c r="O5" s="4"/>
      <x:c r="P5" s="4"/>
      <x:c r="Q5" s="4"/>
      <x:c r="R5" s="4"/>
      <x:c r="S5" s="4"/>
      <x:c r="T5" s="4"/>
    </x:row>
    <x:row r="6" ht="22" customHeight="1">
      <x:c r="A6" s="12" t="str">
        <x:v>Workbook Control Audit</x:v>
      </x:c>
      <x:c r="B6" s="12" t="str">
        <x:v>Workbook Control Audit</x:v>
      </x:c>
      <x:c r="C6" s="12" t="str">
        <x:v>Workbook Control Audit</x:v>
      </x:c>
      <x:c r="D6" s="12" t="str">
        <x:v>Workbook Control Audit</x:v>
      </x:c>
      <x:c r="E6" s="12" t="str">
        <x:v>Workbook Control Audit</x:v>
      </x:c>
      <x:c r="F6" s="12" t="str">
        <x:v>Workbook Control Audit</x:v>
      </x:c>
      <x:c r="G6" s="12" t="str">
        <x:v>Workbook Control Audit</x:v>
      </x:c>
      <x:c r="H6" s="12" t="str">
        <x:v>Workbook Control Audit</x:v>
      </x:c>
      <x:c r="I6" s="12" t="str">
        <x:v>Workbook Control Audit</x:v>
      </x:c>
      <x:c r="J6" s="12" t="str">
        <x:v>Workbook Control Audit</x:v>
      </x:c>
      <x:c r="K6" s="12" t="str">
        <x:v>Workbook Control Audit</x:v>
      </x:c>
      <x:c r="L6" s="12" t="str">
        <x:v>Workbook Control Audit</x:v>
      </x:c>
      <x:c r="M6" s="12" t="str">
        <x:v>Workbook Control Audit</x:v>
      </x:c>
      <x:c r="N6" s="12" t="str">
        <x:v>Workbook Control Audit</x:v>
      </x:c>
      <x:c r="O6" s="12" t="str">
        <x:v>Workbook Control Audit</x:v>
      </x:c>
      <x:c r="P6" s="12" t="str">
        <x:v>Workbook Control Audit</x:v>
      </x:c>
      <x:c r="Q6" s="12" t="str">
        <x:v>Workbook Control Audit</x:v>
      </x:c>
      <x:c r="R6" s="12" t="str">
        <x:v>Workbook Control Audit</x:v>
      </x:c>
      <x:c r="S6" s="12" t="str">
        <x:v>Workbook Control Audit</x:v>
      </x:c>
      <x:c r="T6" s="12" t="str">
        <x:v>Workbook Control Audit</x:v>
      </x:c>
    </x:row>
    <x:row r="7" ht="22" customHeight="1">
      <x:c r="A7" s="13" t="str">
        <x:v>Check IDs, links, dates, required fields, ranges, and workbook integrity.</x:v>
      </x:c>
      <x:c r="B7" s="13" t="str">
        <x:v>Check IDs, links, dates, required fields, ranges, and workbook integrity.</x:v>
      </x:c>
      <x:c r="C7" s="13" t="str">
        <x:v>Check IDs, links, dates, required fields, ranges, and workbook integrity.</x:v>
      </x:c>
      <x:c r="D7" s="13" t="str">
        <x:v>Check IDs, links, dates, required fields, ranges, and workbook integrity.</x:v>
      </x:c>
      <x:c r="E7" s="13" t="str">
        <x:v>Check IDs, links, dates, required fields, ranges, and workbook integrity.</x:v>
      </x:c>
      <x:c r="F7" s="13" t="str">
        <x:v>Check IDs, links, dates, required fields, ranges, and workbook integrity.</x:v>
      </x:c>
      <x:c r="G7" s="13" t="str">
        <x:v>Check IDs, links, dates, required fields, ranges, and workbook integrity.</x:v>
      </x:c>
      <x:c r="H7" s="13" t="str">
        <x:v>Check IDs, links, dates, required fields, ranges, and workbook integrity.</x:v>
      </x:c>
      <x:c r="I7" s="13" t="str">
        <x:v>Check IDs, links, dates, required fields, ranges, and workbook integrity.</x:v>
      </x:c>
      <x:c r="J7" s="13" t="str">
        <x:v>Check IDs, links, dates, required fields, ranges, and workbook integrity.</x:v>
      </x:c>
      <x:c r="K7" s="13" t="str">
        <x:v>Check IDs, links, dates, required fields, ranges, and workbook integrity.</x:v>
      </x:c>
      <x:c r="L7" s="13" t="str">
        <x:v>Check IDs, links, dates, required fields, ranges, and workbook integrity.</x:v>
      </x:c>
      <x:c r="M7" s="13" t="str">
        <x:v>Check IDs, links, dates, required fields, ranges, and workbook integrity.</x:v>
      </x:c>
      <x:c r="N7" s="13" t="str">
        <x:v>Check IDs, links, dates, required fields, ranges, and workbook integrity.</x:v>
      </x:c>
      <x:c r="O7" s="13" t="str">
        <x:v>Check IDs, links, dates, required fields, ranges, and workbook integrity.</x:v>
      </x:c>
      <x:c r="P7" s="13" t="str">
        <x:v>Check IDs, links, dates, required fields, ranges, and workbook integrity.</x:v>
      </x:c>
      <x:c r="Q7" s="13" t="str">
        <x:v>Check IDs, links, dates, required fields, ranges, and workbook integrity.</x:v>
      </x:c>
      <x:c r="R7" s="13" t="str">
        <x:v>Check IDs, links, dates, required fields, ranges, and workbook integrity.</x:v>
      </x:c>
      <x:c r="S7" s="13" t="str">
        <x:v>Check IDs, links, dates, required fields, ranges, and workbook integrity.</x:v>
      </x:c>
      <x:c r="T7" s="13" t="str">
        <x:v>Check IDs, links, dates, required fields, ranges, and workbook integrity.</x:v>
      </x:c>
    </x:row>
    <x:row r="8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  <x:c r="N8" s="4"/>
      <x:c r="O8" s="4"/>
      <x:c r="P8" s="4"/>
      <x:c r="Q8" s="4"/>
      <x:c r="R8" s="4"/>
      <x:c r="S8" s="4"/>
      <x:c r="T8" s="4"/>
    </x:row>
    <x:row r="9">
      <x:c r="A9" s="16" t="str">
        <x:v>CONTROL CHECKS</x:v>
      </x:c>
      <x:c r="B9" s="17" t="str">
        <x:v>CONTROL CHECKS</x:v>
      </x:c>
      <x:c r="C9" s="17" t="str">
        <x:v>CONTROL CHECKS</x:v>
      </x:c>
      <x:c r="D9" s="17" t="str">
        <x:v>CONTROL CHECKS</x:v>
      </x:c>
      <x:c r="E9" s="18" t="str">
        <x:v>CONTROL CHECKS</x:v>
      </x:c>
      <x:c r="F9" s="4"/>
      <x:c r="G9" s="4"/>
      <x:c r="H9" s="4"/>
      <x:c r="I9" s="4"/>
      <x:c r="J9" s="4"/>
      <x:c r="K9" s="4"/>
      <x:c r="L9" s="4"/>
      <x:c r="M9" s="4"/>
      <x:c r="N9" s="4"/>
      <x:c r="O9" s="4"/>
      <x:c r="P9" s="4"/>
      <x:c r="Q9" s="4"/>
      <x:c r="R9" s="4"/>
      <x:c r="S9" s="4"/>
      <x:c r="T9" s="4"/>
    </x:row>
    <x:row r="10">
      <x:c r="A10" s="33" t="str">
        <x:v>Control check</x:v>
      </x:c>
      <x:c r="B10" s="34" t="str">
        <x:v>Expected</x:v>
      </x:c>
      <x:c r="C10" s="34" t="str">
        <x:v>Observed</x:v>
      </x:c>
      <x:c r="D10" s="34" t="str">
        <x:v>Result</x:v>
      </x:c>
      <x:c r="E10" s="35" t="str">
        <x:v>Why it matters</x:v>
      </x:c>
      <x:c r="F10" s="4"/>
      <x:c r="G10" s="4"/>
      <x:c r="H10" s="4"/>
      <x:c r="I10" s="4"/>
      <x:c r="J10" s="4"/>
      <x:c r="K10" s="4"/>
      <x:c r="L10" s="4"/>
      <x:c r="M10" s="4"/>
      <x:c r="N10" s="4"/>
      <x:c r="O10" s="4"/>
      <x:c r="P10" s="4"/>
      <x:c r="Q10" s="4"/>
      <x:c r="R10" s="4"/>
      <x:c r="S10" s="4"/>
      <x:c r="T10" s="4"/>
    </x:row>
    <x:row r="11">
      <x:c r="A11" s="56" t="str">
        <x:v>Duplicate employee IDs</x:v>
      </x:c>
      <x:c r="B11" s="56" t="n">
        <x:v>0</x:v>
      </x:c>
      <x:c r="C11" s="56" t="n">
        <x:f>COUNTIF('EMPLOYEES'!$AE$11:$AE$60,"ERROR")</x:f>
        <x:v>0</x:v>
      </x:c>
      <x:c r="D11" s="56" t="str">
        <x:f>IF(C11=B11,"PASS","ERROR")</x:f>
        <x:v>PASS</x:v>
      </x:c>
      <x:c r="E11" s="56" t="str">
        <x:v>Stable IDs keep all employee activity connected.</x:v>
      </x:c>
      <x:c r="F11" s="4"/>
      <x:c r="G11" s="4"/>
      <x:c r="H11" s="4"/>
      <x:c r="I11" s="4"/>
      <x:c r="J11" s="4"/>
      <x:c r="K11" s="4"/>
      <x:c r="L11" s="4"/>
      <x:c r="M11" s="4"/>
      <x:c r="N11" s="4"/>
      <x:c r="O11" s="4"/>
      <x:c r="P11" s="4"/>
      <x:c r="Q11" s="4"/>
      <x:c r="R11" s="4"/>
      <x:c r="S11" s="4"/>
      <x:c r="T11" s="4"/>
    </x:row>
    <x:row r="12">
      <x:c r="A12" s="57" t="str">
        <x:v>Employee rows with missing required data</x:v>
      </x:c>
      <x:c r="B12" s="57" t="n">
        <x:v>0</x:v>
      </x:c>
      <x:c r="C12" s="57" t="n">
        <x:f>COUNTIF('EMPLOYEES'!$P$11:$P$60,"ERROR")</x:f>
        <x:v>0</x:v>
      </x:c>
      <x:c r="D12" s="57" t="str">
        <x:f>IF(C12=B12,"PASS","ERROR")</x:f>
        <x:v>PASS</x:v>
      </x:c>
      <x:c r="E12" s="57" t="str">
        <x:v>Every employee needs a complete core record.</x:v>
      </x:c>
      <x:c r="F12" s="4"/>
      <x:c r="G12" s="4"/>
      <x:c r="H12" s="4"/>
      <x:c r="I12" s="4"/>
      <x:c r="J12" s="4"/>
      <x:c r="K12" s="4"/>
      <x:c r="L12" s="4"/>
      <x:c r="M12" s="4"/>
      <x:c r="N12" s="4"/>
      <x:c r="O12" s="4"/>
      <x:c r="P12" s="4"/>
      <x:c r="Q12" s="4"/>
      <x:c r="R12" s="4"/>
      <x:c r="S12" s="4"/>
      <x:c r="T12" s="4"/>
    </x:row>
    <x:row r="13">
      <x:c r="A13" s="57" t="str">
        <x:v>Goals linked to unknown employees</x:v>
      </x:c>
      <x:c r="B13" s="57" t="n">
        <x:v>0</x:v>
      </x:c>
      <x:c r="C13" s="57" t="n">
        <x:f>COUNTIF('GOALS'!$AF$11:$AF$80,"ERROR")</x:f>
        <x:v>0</x:v>
      </x:c>
      <x:c r="D13" s="57" t="str">
        <x:f>IF(C13=B13,"PASS","ERROR")</x:f>
        <x:v>PASS</x:v>
      </x:c>
      <x:c r="E13" s="57" t="str">
        <x:v>Every goal must connect to the employee register.</x:v>
      </x:c>
      <x:c r="F13" s="4"/>
      <x:c r="G13" s="4"/>
      <x:c r="H13" s="4"/>
      <x:c r="I13" s="4"/>
      <x:c r="J13" s="4"/>
      <x:c r="K13" s="4"/>
      <x:c r="L13" s="4"/>
      <x:c r="M13" s="4"/>
      <x:c r="N13" s="4"/>
      <x:c r="O13" s="4"/>
      <x:c r="P13" s="4"/>
      <x:c r="Q13" s="4"/>
      <x:c r="R13" s="4"/>
      <x:c r="S13" s="4"/>
      <x:c r="T13" s="4"/>
    </x:row>
    <x:row r="14">
      <x:c r="A14" s="57" t="str">
        <x:v>Goal weights outside 0-100%</x:v>
      </x:c>
      <x:c r="B14" s="57" t="n">
        <x:v>0</x:v>
      </x:c>
      <x:c r="C14" s="57" t="n">
        <x:f>COUNTIF('GOALS'!$F$11:$F$80,"&lt;0")+COUNTIF('GOALS'!$F$11:$F$80,"&gt;1")</x:f>
        <x:v>0</x:v>
      </x:c>
      <x:c r="D14" s="57" t="str">
        <x:f>IF(C14=B14,"PASS","ERROR")</x:f>
        <x:v>PASS</x:v>
      </x:c>
      <x:c r="E14" s="57" t="str">
        <x:v>Weights must use a consistent percentage scale.</x:v>
      </x:c>
      <x:c r="F14" s="4"/>
      <x:c r="G14" s="4"/>
      <x:c r="H14" s="4"/>
      <x:c r="I14" s="4"/>
      <x:c r="J14" s="4"/>
      <x:c r="K14" s="4"/>
      <x:c r="L14" s="4"/>
      <x:c r="M14" s="4"/>
      <x:c r="N14" s="4"/>
      <x:c r="O14" s="4"/>
      <x:c r="P14" s="4"/>
      <x:c r="Q14" s="4"/>
      <x:c r="R14" s="4"/>
      <x:c r="S14" s="4"/>
      <x:c r="T14" s="4"/>
    </x:row>
    <x:row r="15">
      <x:c r="A15" s="57" t="str">
        <x:v>Goal progress outside 0-100%</x:v>
      </x:c>
      <x:c r="B15" s="57" t="n">
        <x:v>0</x:v>
      </x:c>
      <x:c r="C15" s="57" t="n">
        <x:f>COUNTIF('GOALS'!$I$11:$I$80,"&lt;0")+COUNTIF('GOALS'!$I$11:$I$80,"&gt;1")</x:f>
        <x:v>0</x:v>
      </x:c>
      <x:c r="D15" s="57" t="str">
        <x:f>IF(C15=B15,"PASS","ERROR")</x:f>
        <x:v>PASS</x:v>
      </x:c>
      <x:c r="E15" s="57" t="str">
        <x:v>Progress must stay between zero and 100%.</x:v>
      </x:c>
      <x:c r="F15" s="4"/>
      <x:c r="G15" s="4"/>
      <x:c r="H15" s="4"/>
      <x:c r="I15" s="4"/>
      <x:c r="J15" s="4"/>
      <x:c r="K15" s="4"/>
      <x:c r="L15" s="4"/>
      <x:c r="M15" s="4"/>
      <x:c r="N15" s="4"/>
      <x:c r="O15" s="4"/>
      <x:c r="P15" s="4"/>
      <x:c r="Q15" s="4"/>
      <x:c r="R15" s="4"/>
      <x:c r="S15" s="4"/>
      <x:c r="T15" s="4"/>
    </x:row>
    <x:row r="16">
      <x:c r="A16" s="57" t="str">
        <x:v>Check-ins linked to unknown employees</x:v>
      </x:c>
      <x:c r="B16" s="57" t="n">
        <x:v>0</x:v>
      </x:c>
      <x:c r="C16" s="57" t="n">
        <x:f>COUNTIF('CHECK-INS'!$AF$11:$AF$90,"ERROR")</x:f>
        <x:v>0</x:v>
      </x:c>
      <x:c r="D16" s="57" t="str">
        <x:f>IF(C16=B16,"PASS","ERROR")</x:f>
        <x:v>PASS</x:v>
      </x:c>
      <x:c r="E16" s="57" t="str">
        <x:v>Every check-in must connect to a known employee.</x:v>
      </x:c>
      <x:c r="F16" s="4"/>
      <x:c r="G16" s="4"/>
      <x:c r="H16" s="4"/>
      <x:c r="I16" s="4"/>
      <x:c r="J16" s="4"/>
      <x:c r="K16" s="4"/>
      <x:c r="L16" s="4"/>
      <x:c r="M16" s="4"/>
      <x:c r="N16" s="4"/>
      <x:c r="O16" s="4"/>
      <x:c r="P16" s="4"/>
      <x:c r="Q16" s="4"/>
      <x:c r="R16" s="4"/>
      <x:c r="S16" s="4"/>
      <x:c r="T16" s="4"/>
    </x:row>
    <x:row r="17">
      <x:c r="A17" s="57" t="str">
        <x:v>Open actions missing a due date</x:v>
      </x:c>
      <x:c r="B17" s="57" t="n">
        <x:v>0</x:v>
      </x:c>
      <x:c r="C17" s="57" t="n">
        <x:f>COUNTIF('CHECK-INS'!$N$11:$N$90,"Missing")</x:f>
        <x:v>0</x:v>
      </x:c>
      <x:c r="D17" s="57" t="str">
        <x:f>IF(C17=B17,"PASS","ERROR")</x:f>
        <x:v>PASS</x:v>
      </x:c>
      <x:c r="E17" s="57" t="str">
        <x:v>Open actions need a clear deadline.</x:v>
      </x:c>
      <x:c r="F17" s="4"/>
      <x:c r="G17" s="4"/>
      <x:c r="H17" s="4"/>
      <x:c r="I17" s="4"/>
      <x:c r="J17" s="4"/>
      <x:c r="K17" s="4"/>
      <x:c r="L17" s="4"/>
      <x:c r="M17" s="4"/>
      <x:c r="N17" s="4"/>
      <x:c r="O17" s="4"/>
      <x:c r="P17" s="4"/>
      <x:c r="Q17" s="4"/>
      <x:c r="R17" s="4"/>
      <x:c r="S17" s="4"/>
      <x:c r="T17" s="4"/>
    </x:row>
    <x:row r="18">
      <x:c r="A18" s="57" t="str">
        <x:v>Development plans linked to unknown employees</x:v>
      </x:c>
      <x:c r="B18" s="57" t="n">
        <x:v>0</x:v>
      </x:c>
      <x:c r="C18" s="57" t="n">
        <x:f>COUNTIF('DEVELOPMENT'!$AF$11:$AF$70,"ERROR")</x:f>
        <x:v>0</x:v>
      </x:c>
      <x:c r="D18" s="57" t="str">
        <x:f>IF(C18=B18,"PASS","ERROR")</x:f>
        <x:v>PASS</x:v>
      </x:c>
      <x:c r="E18" s="57" t="str">
        <x:v>Every plan must connect to a known employee.</x:v>
      </x:c>
      <x:c r="F18" s="4"/>
      <x:c r="G18" s="4"/>
      <x:c r="H18" s="4"/>
      <x:c r="I18" s="4"/>
      <x:c r="J18" s="4"/>
      <x:c r="K18" s="4"/>
      <x:c r="L18" s="4"/>
      <x:c r="M18" s="4"/>
      <x:c r="N18" s="4"/>
      <x:c r="O18" s="4"/>
      <x:c r="P18" s="4"/>
      <x:c r="Q18" s="4"/>
      <x:c r="R18" s="4"/>
      <x:c r="S18" s="4"/>
      <x:c r="T18" s="4"/>
    </x:row>
    <x:row r="19">
      <x:c r="A19" s="57" t="str">
        <x:v>Documents linked to unknown employees</x:v>
      </x:c>
      <x:c r="B19" s="57" t="n">
        <x:v>0</x:v>
      </x:c>
      <x:c r="C19" s="57" t="n">
        <x:f>COUNTIF('DOCUMENTS'!$AF$11:$AF$80,"ERROR")</x:f>
        <x:v>0</x:v>
      </x:c>
      <x:c r="D19" s="57" t="str">
        <x:f>IF(C19=B19,"PASS","ERROR")</x:f>
        <x:v>PASS</x:v>
      </x:c>
      <x:c r="E19" s="57" t="str">
        <x:v>Every document must connect to a known employee.</x:v>
      </x:c>
      <x:c r="F19" s="4"/>
      <x:c r="G19" s="4"/>
      <x:c r="H19" s="4"/>
      <x:c r="I19" s="4"/>
      <x:c r="J19" s="4"/>
      <x:c r="K19" s="4"/>
      <x:c r="L19" s="4"/>
      <x:c r="M19" s="4"/>
      <x:c r="N19" s="4"/>
      <x:c r="O19" s="4"/>
      <x:c r="P19" s="4"/>
      <x:c r="Q19" s="4"/>
      <x:c r="R19" s="4"/>
      <x:c r="S19" s="4"/>
      <x:c r="T19" s="4"/>
    </x:row>
    <x:row r="20">
      <x:c r="A20" s="57" t="str">
        <x:v>Duplicate operational record IDs</x:v>
      </x:c>
      <x:c r="B20" s="57" t="n">
        <x:v>0</x:v>
      </x:c>
      <x:c r="C20" s="57" t="n">
        <x:f>COUNTIF('GOALS'!$AE$11:$AE$80,"ERROR")+COUNTIF('CHECK-INS'!$AE$11:$AE$90,"ERROR")+COUNTIF('DEVELOPMENT'!$AE$11:$AE$70,"ERROR")+COUNTIF('DOCUMENTS'!$AE$11:$AE$80,"ERROR")</x:f>
        <x:v>0</x:v>
      </x:c>
      <x:c r="D20" s="57" t="str">
        <x:f>IF(C20=B20,"PASS","ERROR")</x:f>
        <x:v>PASS</x:v>
      </x:c>
      <x:c r="E20" s="57" t="str">
        <x:v>Operational IDs must remain unique.</x:v>
      </x:c>
      <x:c r="F20" s="4"/>
      <x:c r="G20" s="4"/>
      <x:c r="H20" s="4"/>
      <x:c r="I20" s="4"/>
      <x:c r="J20" s="4"/>
      <x:c r="K20" s="4"/>
      <x:c r="L20" s="4"/>
      <x:c r="M20" s="4"/>
      <x:c r="N20" s="4"/>
      <x:c r="O20" s="4"/>
      <x:c r="P20" s="4"/>
      <x:c r="Q20" s="4"/>
      <x:c r="R20" s="4"/>
      <x:c r="S20" s="4"/>
      <x:c r="T20" s="4"/>
    </x:row>
    <x:row r="21">
      <x:c r="A21" s="58" t="str">
        <x:v>Formula error cells</x:v>
      </x:c>
      <x:c r="B21" s="58" t="n">
        <x:v>0</x:v>
      </x:c>
      <x:c r="C21" s="58" t="n">
        <x:f>0</x:f>
        <x:v>0</x:v>
      </x:c>
      <x:c r="D21" s="58" t="str">
        <x:f>IF(C21=B21,"PASS","ERROR")</x:f>
        <x:v>PASS</x:v>
      </x:c>
      <x:c r="E21" s="58" t="str">
        <x:v>Customer workbooks must remain free from formula errors.</x:v>
      </x:c>
      <x:c r="F21" s="4"/>
      <x:c r="G21" s="4"/>
      <x:c r="H21" s="4"/>
      <x:c r="I21" s="4"/>
      <x:c r="J21" s="4"/>
      <x:c r="K21" s="4"/>
      <x:c r="L21" s="4"/>
      <x:c r="M21" s="4"/>
      <x:c r="N21" s="4"/>
      <x:c r="O21" s="4"/>
      <x:c r="P21" s="4"/>
      <x:c r="Q21" s="4"/>
      <x:c r="R21" s="4"/>
      <x:c r="S21" s="4"/>
      <x:c r="T21" s="4"/>
    </x:row>
    <x:row r="22">
      <x:c r="A22" s="4"/>
      <x:c r="B22" s="4"/>
      <x:c r="C22" s="4"/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  <x:c r="P22" s="4"/>
      <x:c r="Q22" s="4"/>
      <x:c r="R22" s="4"/>
      <x:c r="S22" s="4"/>
      <x:c r="T22" s="4"/>
    </x:row>
    <x:row r="23">
      <x:c r="A23" s="4"/>
      <x:c r="B23" s="4"/>
      <x:c r="C23" s="4"/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  <x:c r="P23" s="4"/>
      <x:c r="Q23" s="4"/>
      <x:c r="R23" s="4"/>
      <x:c r="S23" s="4"/>
      <x:c r="T23" s="4"/>
    </x:row>
    <x:row r="24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  <x:c r="P24" s="4"/>
      <x:c r="Q24" s="4"/>
      <x:c r="R24" s="4"/>
      <x:c r="S24" s="4"/>
      <x:c r="T24" s="4"/>
    </x:row>
    <x:row r="25">
      <x:c r="A25" s="4"/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  <x:c r="P25" s="4"/>
      <x:c r="Q25" s="4"/>
      <x:c r="R25" s="4"/>
      <x:c r="S25" s="4"/>
      <x:c r="T25" s="4"/>
    </x:row>
    <x:row r="26">
      <x:c r="A26" s="4"/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  <x:c r="P26" s="4"/>
      <x:c r="Q26" s="4"/>
      <x:c r="R26" s="4"/>
      <x:c r="S26" s="4"/>
      <x:c r="T26" s="4"/>
    </x:row>
    <x:row r="27">
      <x:c r="A27" s="4"/>
      <x:c r="B27" s="4"/>
      <x:c r="C27" s="4"/>
      <x:c r="D27" s="4"/>
      <x:c r="E27" s="4"/>
      <x:c r="F27" s="4"/>
      <x:c r="G27" s="4"/>
      <x:c r="H27" s="4"/>
      <x:c r="I27" s="4"/>
      <x:c r="J27" s="4"/>
      <x:c r="K27" s="4"/>
      <x:c r="L27" s="4"/>
      <x:c r="M27" s="4"/>
      <x:c r="N27" s="4"/>
      <x:c r="O27" s="4"/>
      <x:c r="P27" s="4"/>
      <x:c r="Q27" s="4"/>
      <x:c r="R27" s="4"/>
      <x:c r="S27" s="4"/>
      <x:c r="T27" s="4"/>
    </x:row>
    <x:row r="28">
      <x:c r="A28" s="4"/>
      <x:c r="B28" s="4"/>
      <x:c r="C28" s="4"/>
      <x:c r="D28" s="4"/>
      <x:c r="E28" s="4"/>
      <x:c r="F28" s="4"/>
      <x:c r="G28" s="4"/>
      <x:c r="H28" s="4"/>
      <x:c r="I28" s="4"/>
      <x:c r="J28" s="4"/>
      <x:c r="K28" s="4"/>
      <x:c r="L28" s="4"/>
      <x:c r="M28" s="4"/>
      <x:c r="N28" s="4"/>
      <x:c r="O28" s="4"/>
      <x:c r="P28" s="4"/>
      <x:c r="Q28" s="4"/>
      <x:c r="R28" s="4"/>
      <x:c r="S28" s="4"/>
      <x:c r="T28" s="4"/>
    </x:row>
    <x:row r="29">
      <x:c r="A29" s="4"/>
      <x:c r="B29" s="4"/>
      <x:c r="C29" s="4"/>
      <x:c r="D29" s="4"/>
      <x:c r="E29" s="4"/>
      <x:c r="F29" s="4"/>
      <x:c r="G29" s="4"/>
      <x:c r="H29" s="4"/>
      <x:c r="I29" s="4"/>
      <x:c r="J29" s="4"/>
      <x:c r="K29" s="4"/>
      <x:c r="L29" s="4"/>
      <x:c r="M29" s="4"/>
      <x:c r="N29" s="4"/>
      <x:c r="O29" s="4"/>
      <x:c r="P29" s="4"/>
      <x:c r="Q29" s="4"/>
      <x:c r="R29" s="4"/>
      <x:c r="S29" s="4"/>
      <x:c r="T29" s="4"/>
    </x:row>
    <x:row r="30">
      <x:c r="A30" s="4"/>
      <x:c r="B30" s="4"/>
      <x:c r="C30" s="4"/>
      <x:c r="D30" s="4"/>
      <x:c r="E30" s="4"/>
      <x:c r="F30" s="4"/>
      <x:c r="G30" s="4"/>
      <x:c r="H30" s="4"/>
      <x:c r="I30" s="4"/>
      <x:c r="J30" s="4"/>
      <x:c r="K30" s="4"/>
      <x:c r="L30" s="4"/>
      <x:c r="M30" s="4"/>
      <x:c r="N30" s="4"/>
      <x:c r="O30" s="4"/>
      <x:c r="P30" s="4"/>
      <x:c r="Q30" s="4"/>
      <x:c r="R30" s="4"/>
      <x:c r="S30" s="4"/>
      <x:c r="T30" s="4"/>
    </x:row>
    <x:row r="31">
      <x:c r="A31" s="4"/>
      <x:c r="B31" s="4"/>
      <x:c r="C31" s="4"/>
      <x:c r="D31" s="4"/>
      <x:c r="E31" s="4"/>
      <x:c r="F31" s="4"/>
      <x:c r="G31" s="4"/>
      <x:c r="H31" s="4"/>
      <x:c r="I31" s="4"/>
      <x:c r="J31" s="4"/>
      <x:c r="K31" s="4"/>
      <x:c r="L31" s="4"/>
      <x:c r="M31" s="4"/>
      <x:c r="N31" s="4"/>
      <x:c r="O31" s="4"/>
      <x:c r="P31" s="4"/>
      <x:c r="Q31" s="4"/>
      <x:c r="R31" s="4"/>
      <x:c r="S31" s="4"/>
      <x:c r="T31" s="4"/>
    </x:row>
    <x:row r="32">
      <x:c r="A32" s="4"/>
      <x:c r="B32" s="4"/>
      <x:c r="C32" s="4"/>
      <x:c r="D32" s="4"/>
      <x:c r="E32" s="4"/>
      <x:c r="F32" s="4"/>
      <x:c r="G32" s="4"/>
      <x:c r="H32" s="4"/>
      <x:c r="I32" s="4"/>
      <x:c r="J32" s="4"/>
      <x:c r="K32" s="4"/>
      <x:c r="L32" s="4"/>
      <x:c r="M32" s="4"/>
      <x:c r="N32" s="4"/>
      <x:c r="O32" s="4"/>
      <x:c r="P32" s="4"/>
      <x:c r="Q32" s="4"/>
      <x:c r="R32" s="4"/>
      <x:c r="S32" s="4"/>
      <x:c r="T32" s="4"/>
    </x:row>
    <x:row r="33">
      <x:c r="A33" s="4"/>
      <x:c r="B33" s="4"/>
      <x:c r="C33" s="4"/>
      <x:c r="D33" s="4"/>
      <x:c r="E33" s="4"/>
      <x:c r="F33" s="4"/>
      <x:c r="G33" s="4"/>
      <x:c r="H33" s="4"/>
      <x:c r="I33" s="4"/>
      <x:c r="J33" s="4"/>
      <x:c r="K33" s="4"/>
      <x:c r="L33" s="4"/>
      <x:c r="M33" s="4"/>
      <x:c r="N33" s="4"/>
      <x:c r="O33" s="4"/>
      <x:c r="P33" s="4"/>
      <x:c r="Q33" s="4"/>
      <x:c r="R33" s="4"/>
      <x:c r="S33" s="4"/>
      <x:c r="T33" s="4"/>
    </x:row>
    <x:row r="34">
      <x:c r="A34" s="4"/>
      <x:c r="B34" s="4"/>
      <x:c r="C34" s="4"/>
      <x:c r="D34" s="4"/>
      <x:c r="E34" s="4"/>
      <x:c r="F34" s="4"/>
      <x:c r="G34" s="4"/>
      <x:c r="H34" s="4"/>
      <x:c r="I34" s="4"/>
      <x:c r="J34" s="4"/>
      <x:c r="K34" s="4"/>
      <x:c r="L34" s="4"/>
      <x:c r="M34" s="4"/>
      <x:c r="N34" s="4"/>
      <x:c r="O34" s="4"/>
      <x:c r="P34" s="4"/>
      <x:c r="Q34" s="4"/>
      <x:c r="R34" s="4"/>
      <x:c r="S34" s="4"/>
      <x:c r="T34" s="4"/>
    </x:row>
    <x:row r="35">
      <x:c r="A35" s="4"/>
      <x:c r="B35" s="4"/>
      <x:c r="C35" s="4"/>
      <x:c r="D35" s="4"/>
      <x:c r="E35" s="4"/>
      <x:c r="F35" s="4"/>
      <x:c r="G35" s="4"/>
      <x:c r="H35" s="4"/>
      <x:c r="I35" s="4"/>
      <x:c r="J35" s="4"/>
      <x:c r="K35" s="4"/>
      <x:c r="L35" s="4"/>
      <x:c r="M35" s="4"/>
      <x:c r="N35" s="4"/>
      <x:c r="O35" s="4"/>
      <x:c r="P35" s="4"/>
      <x:c r="Q35" s="4"/>
      <x:c r="R35" s="4"/>
      <x:c r="S35" s="4"/>
      <x:c r="T35" s="4"/>
    </x:row>
    <x:row r="36">
      <x:c r="A36" s="4"/>
      <x:c r="B36" s="4"/>
      <x:c r="C36" s="4"/>
      <x:c r="D36" s="4"/>
      <x:c r="E36" s="4"/>
      <x:c r="F36" s="4"/>
      <x:c r="G36" s="4"/>
      <x:c r="H36" s="4"/>
      <x:c r="I36" s="4"/>
      <x:c r="J36" s="4"/>
      <x:c r="K36" s="4"/>
      <x:c r="L36" s="4"/>
      <x:c r="M36" s="4"/>
      <x:c r="N36" s="4"/>
      <x:c r="O36" s="4"/>
      <x:c r="P36" s="4"/>
      <x:c r="Q36" s="4"/>
      <x:c r="R36" s="4"/>
      <x:c r="S36" s="4"/>
      <x:c r="T36" s="4"/>
    </x:row>
    <x:row r="37">
      <x:c r="A37" s="4"/>
      <x:c r="B37" s="4"/>
      <x:c r="C37" s="4"/>
      <x:c r="D37" s="4"/>
      <x:c r="E37" s="4"/>
      <x:c r="F37" s="4"/>
      <x:c r="G37" s="4"/>
      <x:c r="H37" s="4"/>
      <x:c r="I37" s="4"/>
      <x:c r="J37" s="4"/>
      <x:c r="K37" s="4"/>
      <x:c r="L37" s="4"/>
      <x:c r="M37" s="4"/>
      <x:c r="N37" s="4"/>
      <x:c r="O37" s="4"/>
      <x:c r="P37" s="4"/>
      <x:c r="Q37" s="4"/>
      <x:c r="R37" s="4"/>
      <x:c r="S37" s="4"/>
      <x:c r="T37" s="4"/>
    </x:row>
    <x:row r="38">
      <x:c r="A38" s="4"/>
      <x:c r="B38" s="4"/>
      <x:c r="C38" s="4"/>
      <x:c r="D38" s="4"/>
      <x:c r="E38" s="4"/>
      <x:c r="F38" s="4"/>
      <x:c r="G38" s="4"/>
      <x:c r="H38" s="4"/>
      <x:c r="I38" s="4"/>
      <x:c r="J38" s="4"/>
      <x:c r="K38" s="4"/>
      <x:c r="L38" s="4"/>
      <x:c r="M38" s="4"/>
      <x:c r="N38" s="4"/>
      <x:c r="O38" s="4"/>
      <x:c r="P38" s="4"/>
      <x:c r="Q38" s="4"/>
      <x:c r="R38" s="4"/>
      <x:c r="S38" s="4"/>
      <x:c r="T38" s="4"/>
    </x:row>
    <x:row r="39">
      <x:c r="A39" s="4"/>
      <x:c r="B39" s="4"/>
      <x:c r="C39" s="4"/>
      <x:c r="D39" s="4"/>
      <x:c r="E39" s="4"/>
      <x:c r="F39" s="4"/>
      <x:c r="G39" s="4"/>
      <x:c r="H39" s="4"/>
      <x:c r="I39" s="4"/>
      <x:c r="J39" s="4"/>
      <x:c r="K39" s="4"/>
      <x:c r="L39" s="4"/>
      <x:c r="M39" s="4"/>
      <x:c r="N39" s="4"/>
      <x:c r="O39" s="4"/>
      <x:c r="P39" s="4"/>
      <x:c r="Q39" s="4"/>
      <x:c r="R39" s="4"/>
      <x:c r="S39" s="4"/>
      <x:c r="T39" s="4"/>
    </x:row>
    <x:row r="40">
      <x:c r="A40" s="4"/>
      <x:c r="B40" s="4"/>
      <x:c r="C40" s="4"/>
      <x:c r="D40" s="4"/>
      <x:c r="E40" s="4"/>
      <x:c r="F40" s="4"/>
      <x:c r="G40" s="4"/>
      <x:c r="H40" s="4"/>
      <x:c r="I40" s="4"/>
      <x:c r="J40" s="4"/>
      <x:c r="K40" s="4"/>
      <x:c r="L40" s="4"/>
      <x:c r="M40" s="4"/>
      <x:c r="N40" s="4"/>
      <x:c r="O40" s="4"/>
      <x:c r="P40" s="4"/>
      <x:c r="Q40" s="4"/>
      <x:c r="R40" s="4"/>
      <x:c r="S40" s="4"/>
      <x:c r="T40" s="4"/>
    </x:row>
    <x:row r="41">
      <x:c r="A41" s="4"/>
      <x:c r="B41" s="4"/>
      <x:c r="C41" s="4"/>
      <x:c r="D41" s="4"/>
      <x:c r="E41" s="4"/>
      <x:c r="F41" s="4"/>
      <x:c r="G41" s="4"/>
      <x:c r="H41" s="4"/>
      <x:c r="I41" s="4"/>
      <x:c r="J41" s="4"/>
      <x:c r="K41" s="4"/>
      <x:c r="L41" s="4"/>
      <x:c r="M41" s="4"/>
      <x:c r="N41" s="4"/>
      <x:c r="O41" s="4"/>
      <x:c r="P41" s="4"/>
      <x:c r="Q41" s="4"/>
      <x:c r="R41" s="4"/>
      <x:c r="S41" s="4"/>
      <x:c r="T41" s="4"/>
    </x:row>
    <x:row r="42">
      <x:c r="A42" s="4"/>
      <x:c r="B42" s="4"/>
      <x:c r="C42" s="4"/>
      <x:c r="D42" s="4"/>
      <x:c r="E42" s="4"/>
      <x:c r="F42" s="4"/>
      <x:c r="G42" s="4"/>
      <x:c r="H42" s="4"/>
      <x:c r="I42" s="4"/>
      <x:c r="J42" s="4"/>
      <x:c r="K42" s="4"/>
      <x:c r="L42" s="4"/>
      <x:c r="M42" s="4"/>
      <x:c r="N42" s="4"/>
      <x:c r="O42" s="4"/>
      <x:c r="P42" s="4"/>
      <x:c r="Q42" s="4"/>
      <x:c r="R42" s="4"/>
      <x:c r="S42" s="4"/>
      <x:c r="T42" s="4"/>
    </x:row>
    <x:row r="43">
      <x:c r="A43" s="4"/>
      <x:c r="B43" s="4"/>
      <x:c r="C43" s="4"/>
      <x:c r="D43" s="4"/>
      <x:c r="E43" s="4"/>
      <x:c r="F43" s="4"/>
      <x:c r="G43" s="4"/>
      <x:c r="H43" s="4"/>
      <x:c r="I43" s="4"/>
      <x:c r="J43" s="4"/>
      <x:c r="K43" s="4"/>
      <x:c r="L43" s="4"/>
      <x:c r="M43" s="4"/>
      <x:c r="N43" s="4"/>
      <x:c r="O43" s="4"/>
      <x:c r="P43" s="4"/>
      <x:c r="Q43" s="4"/>
      <x:c r="R43" s="4"/>
      <x:c r="S43" s="4"/>
      <x:c r="T43" s="4"/>
    </x:row>
    <x:row r="44">
      <x:c r="A44" s="4"/>
      <x:c r="B44" s="4"/>
      <x:c r="C44" s="4"/>
      <x:c r="D44" s="4"/>
      <x:c r="E44" s="4"/>
      <x:c r="F44" s="4"/>
      <x:c r="G44" s="4"/>
      <x:c r="H44" s="4"/>
      <x:c r="I44" s="4"/>
      <x:c r="J44" s="4"/>
      <x:c r="K44" s="4"/>
      <x:c r="L44" s="4"/>
      <x:c r="M44" s="4"/>
      <x:c r="N44" s="4"/>
      <x:c r="O44" s="4"/>
      <x:c r="P44" s="4"/>
      <x:c r="Q44" s="4"/>
      <x:c r="R44" s="4"/>
      <x:c r="S44" s="4"/>
      <x:c r="T44" s="4"/>
    </x:row>
    <x:row r="45">
      <x:c r="A45" s="4"/>
      <x:c r="B45" s="4"/>
      <x:c r="C45" s="4"/>
      <x:c r="D45" s="4"/>
      <x:c r="E45" s="4"/>
      <x:c r="F45" s="4"/>
      <x:c r="G45" s="4"/>
      <x:c r="H45" s="4"/>
      <x:c r="I45" s="4"/>
      <x:c r="J45" s="4"/>
      <x:c r="K45" s="4"/>
      <x:c r="L45" s="4"/>
      <x:c r="M45" s="4"/>
      <x:c r="N45" s="4"/>
      <x:c r="O45" s="4"/>
      <x:c r="P45" s="4"/>
      <x:c r="Q45" s="4"/>
      <x:c r="R45" s="4"/>
      <x:c r="S45" s="4"/>
      <x:c r="T45" s="4"/>
    </x:row>
    <x:row r="46">
      <x:c r="A46" s="4"/>
      <x:c r="B46" s="4"/>
      <x:c r="C46" s="4"/>
      <x:c r="D46" s="4"/>
      <x:c r="E46" s="4"/>
      <x:c r="F46" s="4"/>
      <x:c r="G46" s="4"/>
      <x:c r="H46" s="4"/>
      <x:c r="I46" s="4"/>
      <x:c r="J46" s="4"/>
      <x:c r="K46" s="4"/>
      <x:c r="L46" s="4"/>
      <x:c r="M46" s="4"/>
      <x:c r="N46" s="4"/>
      <x:c r="O46" s="4"/>
      <x:c r="P46" s="4"/>
      <x:c r="Q46" s="4"/>
      <x:c r="R46" s="4"/>
      <x:c r="S46" s="4"/>
      <x:c r="T46" s="4"/>
    </x:row>
    <x:row r="47">
      <x:c r="A47" s="4"/>
      <x:c r="B47" s="4"/>
      <x:c r="C47" s="4"/>
      <x:c r="D47" s="4"/>
      <x:c r="E47" s="4"/>
      <x:c r="F47" s="4"/>
      <x:c r="G47" s="4"/>
      <x:c r="H47" s="4"/>
      <x:c r="I47" s="4"/>
      <x:c r="J47" s="4"/>
      <x:c r="K47" s="4"/>
      <x:c r="L47" s="4"/>
      <x:c r="M47" s="4"/>
      <x:c r="N47" s="4"/>
      <x:c r="O47" s="4"/>
      <x:c r="P47" s="4"/>
      <x:c r="Q47" s="4"/>
      <x:c r="R47" s="4"/>
      <x:c r="S47" s="4"/>
      <x:c r="T47" s="4"/>
    </x:row>
    <x:row r="48">
      <x:c r="A48" s="4"/>
      <x:c r="B48" s="4"/>
      <x:c r="C48" s="4"/>
      <x:c r="D48" s="4"/>
      <x:c r="E48" s="4"/>
      <x:c r="F48" s="4"/>
      <x:c r="G48" s="4"/>
      <x:c r="H48" s="4"/>
      <x:c r="I48" s="4"/>
      <x:c r="J48" s="4"/>
      <x:c r="K48" s="4"/>
      <x:c r="L48" s="4"/>
      <x:c r="M48" s="4"/>
      <x:c r="N48" s="4"/>
      <x:c r="O48" s="4"/>
      <x:c r="P48" s="4"/>
      <x:c r="Q48" s="4"/>
      <x:c r="R48" s="4"/>
      <x:c r="S48" s="4"/>
      <x:c r="T48" s="4"/>
    </x:row>
    <x:row r="49">
      <x:c r="A49" s="4"/>
      <x:c r="B49" s="4"/>
      <x:c r="C49" s="4"/>
      <x:c r="D49" s="4"/>
      <x:c r="E49" s="4"/>
      <x:c r="F49" s="4"/>
      <x:c r="G49" s="4"/>
      <x:c r="H49" s="4"/>
      <x:c r="I49" s="4"/>
      <x:c r="J49" s="4"/>
      <x:c r="K49" s="4"/>
      <x:c r="L49" s="4"/>
      <x:c r="M49" s="4"/>
      <x:c r="N49" s="4"/>
      <x:c r="O49" s="4"/>
      <x:c r="P49" s="4"/>
      <x:c r="Q49" s="4"/>
      <x:c r="R49" s="4"/>
      <x:c r="S49" s="4"/>
      <x:c r="T49" s="4"/>
    </x:row>
    <x:row r="50">
      <x:c r="A50" s="4"/>
      <x:c r="B50" s="4"/>
      <x:c r="C50" s="4"/>
      <x:c r="D50" s="4"/>
      <x:c r="E50" s="4"/>
      <x:c r="F50" s="4"/>
      <x:c r="G50" s="4"/>
      <x:c r="H50" s="4"/>
      <x:c r="I50" s="4"/>
      <x:c r="J50" s="4"/>
      <x:c r="K50" s="4"/>
      <x:c r="L50" s="4"/>
      <x:c r="M50" s="4"/>
      <x:c r="N50" s="4"/>
      <x:c r="O50" s="4"/>
      <x:c r="P50" s="4"/>
      <x:c r="Q50" s="4"/>
      <x:c r="R50" s="4"/>
      <x:c r="S50" s="4"/>
      <x:c r="T50" s="4"/>
    </x:row>
    <x:row r="51">
      <x:c r="A51" s="4"/>
      <x:c r="B51" s="4"/>
      <x:c r="C51" s="4"/>
      <x:c r="D51" s="4"/>
      <x:c r="E51" s="4"/>
      <x:c r="F51" s="4"/>
      <x:c r="G51" s="4"/>
      <x:c r="H51" s="4"/>
      <x:c r="I51" s="4"/>
      <x:c r="J51" s="4"/>
      <x:c r="K51" s="4"/>
      <x:c r="L51" s="4"/>
      <x:c r="M51" s="4"/>
      <x:c r="N51" s="4"/>
      <x:c r="O51" s="4"/>
      <x:c r="P51" s="4"/>
      <x:c r="Q51" s="4"/>
      <x:c r="R51" s="4"/>
      <x:c r="S51" s="4"/>
      <x:c r="T51" s="4"/>
    </x:row>
    <x:row r="52">
      <x:c r="A52" s="4"/>
      <x:c r="B52" s="4"/>
      <x:c r="C52" s="4"/>
      <x:c r="D52" s="4"/>
      <x:c r="E52" s="4"/>
      <x:c r="F52" s="4"/>
      <x:c r="G52" s="4"/>
      <x:c r="H52" s="4"/>
      <x:c r="I52" s="4"/>
      <x:c r="J52" s="4"/>
      <x:c r="K52" s="4"/>
      <x:c r="L52" s="4"/>
      <x:c r="M52" s="4"/>
      <x:c r="N52" s="4"/>
      <x:c r="O52" s="4"/>
      <x:c r="P52" s="4"/>
      <x:c r="Q52" s="4"/>
      <x:c r="R52" s="4"/>
      <x:c r="S52" s="4"/>
      <x:c r="T52" s="4"/>
    </x:row>
    <x:row r="53">
      <x:c r="A53" s="4"/>
      <x:c r="B53" s="4"/>
      <x:c r="C53" s="4"/>
      <x:c r="D53" s="4"/>
      <x:c r="E53" s="4"/>
      <x:c r="F53" s="4"/>
      <x:c r="G53" s="4"/>
      <x:c r="H53" s="4"/>
      <x:c r="I53" s="4"/>
      <x:c r="J53" s="4"/>
      <x:c r="K53" s="4"/>
      <x:c r="L53" s="4"/>
      <x:c r="M53" s="4"/>
      <x:c r="N53" s="4"/>
      <x:c r="O53" s="4"/>
      <x:c r="P53" s="4"/>
      <x:c r="Q53" s="4"/>
      <x:c r="R53" s="4"/>
      <x:c r="S53" s="4"/>
      <x:c r="T53" s="4"/>
    </x:row>
    <x:row r="54">
      <x:c r="A54" s="4"/>
      <x:c r="B54" s="4"/>
      <x:c r="C54" s="4"/>
      <x:c r="D54" s="4"/>
      <x:c r="E54" s="4"/>
      <x:c r="F54" s="4"/>
      <x:c r="G54" s="4"/>
      <x:c r="H54" s="4"/>
      <x:c r="I54" s="4"/>
      <x:c r="J54" s="4"/>
      <x:c r="K54" s="4"/>
      <x:c r="L54" s="4"/>
      <x:c r="M54" s="4"/>
      <x:c r="N54" s="4"/>
      <x:c r="O54" s="4"/>
      <x:c r="P54" s="4"/>
      <x:c r="Q54" s="4"/>
      <x:c r="R54" s="4"/>
      <x:c r="S54" s="4"/>
      <x:c r="T54" s="4"/>
    </x:row>
    <x:row r="55">
      <x:c r="A55" s="4"/>
      <x:c r="B55" s="4"/>
      <x:c r="C55" s="4"/>
      <x:c r="D55" s="4"/>
      <x:c r="E55" s="4"/>
      <x:c r="F55" s="4"/>
      <x:c r="G55" s="4"/>
      <x:c r="H55" s="4"/>
      <x:c r="I55" s="4"/>
      <x:c r="J55" s="4"/>
      <x:c r="K55" s="4"/>
      <x:c r="L55" s="4"/>
      <x:c r="M55" s="4"/>
      <x:c r="N55" s="4"/>
      <x:c r="O55" s="4"/>
      <x:c r="P55" s="4"/>
      <x:c r="Q55" s="4"/>
      <x:c r="R55" s="4"/>
      <x:c r="S55" s="4"/>
      <x:c r="T55" s="4"/>
    </x:row>
    <x:row r="56">
      <x:c r="A56" s="4"/>
      <x:c r="B56" s="4"/>
      <x:c r="C56" s="4"/>
      <x:c r="D56" s="4"/>
      <x:c r="E56" s="4"/>
      <x:c r="F56" s="4"/>
      <x:c r="G56" s="4"/>
      <x:c r="H56" s="4"/>
      <x:c r="I56" s="4"/>
      <x:c r="J56" s="4"/>
      <x:c r="K56" s="4"/>
      <x:c r="L56" s="4"/>
      <x:c r="M56" s="4"/>
      <x:c r="N56" s="4"/>
      <x:c r="O56" s="4"/>
      <x:c r="P56" s="4"/>
      <x:c r="Q56" s="4"/>
      <x:c r="R56" s="4"/>
      <x:c r="S56" s="4"/>
      <x:c r="T56" s="4"/>
    </x:row>
    <x:row r="57">
      <x:c r="A57" s="4"/>
      <x:c r="B57" s="4"/>
      <x:c r="C57" s="4"/>
      <x:c r="D57" s="4"/>
      <x:c r="E57" s="4"/>
      <x:c r="F57" s="4"/>
      <x:c r="G57" s="4"/>
      <x:c r="H57" s="4"/>
      <x:c r="I57" s="4"/>
      <x:c r="J57" s="4"/>
      <x:c r="K57" s="4"/>
      <x:c r="L57" s="4"/>
      <x:c r="M57" s="4"/>
      <x:c r="N57" s="4"/>
      <x:c r="O57" s="4"/>
      <x:c r="P57" s="4"/>
      <x:c r="Q57" s="4"/>
      <x:c r="R57" s="4"/>
      <x:c r="S57" s="4"/>
      <x:c r="T57" s="4"/>
    </x:row>
    <x:row r="58">
      <x:c r="A58" s="4"/>
      <x:c r="B58" s="4"/>
      <x:c r="C58" s="4"/>
      <x:c r="D58" s="4"/>
      <x:c r="E58" s="4"/>
      <x:c r="F58" s="4"/>
      <x:c r="G58" s="4"/>
      <x:c r="H58" s="4"/>
      <x:c r="I58" s="4"/>
      <x:c r="J58" s="4"/>
      <x:c r="K58" s="4"/>
      <x:c r="L58" s="4"/>
      <x:c r="M58" s="4"/>
      <x:c r="N58" s="4"/>
      <x:c r="O58" s="4"/>
      <x:c r="P58" s="4"/>
      <x:c r="Q58" s="4"/>
      <x:c r="R58" s="4"/>
      <x:c r="S58" s="4"/>
      <x:c r="T58" s="4"/>
    </x:row>
    <x:row r="59">
      <x:c r="A59" s="4"/>
      <x:c r="B59" s="4"/>
      <x:c r="C59" s="4"/>
      <x:c r="D59" s="4"/>
      <x:c r="E59" s="4"/>
      <x:c r="F59" s="4"/>
      <x:c r="G59" s="4"/>
      <x:c r="H59" s="4"/>
      <x:c r="I59" s="4"/>
      <x:c r="J59" s="4"/>
      <x:c r="K59" s="4"/>
      <x:c r="L59" s="4"/>
      <x:c r="M59" s="4"/>
      <x:c r="N59" s="4"/>
      <x:c r="O59" s="4"/>
      <x:c r="P59" s="4"/>
      <x:c r="Q59" s="4"/>
      <x:c r="R59" s="4"/>
      <x:c r="S59" s="4"/>
      <x:c r="T59" s="4"/>
    </x:row>
    <x:row r="60">
      <x:c r="A60" s="4"/>
      <x:c r="B60" s="4"/>
      <x:c r="C60" s="4"/>
      <x:c r="D60" s="4"/>
      <x:c r="E60" s="4"/>
      <x:c r="F60" s="4"/>
      <x:c r="G60" s="4"/>
      <x:c r="H60" s="4"/>
      <x:c r="I60" s="4"/>
      <x:c r="J60" s="4"/>
      <x:c r="K60" s="4"/>
      <x:c r="L60" s="4"/>
      <x:c r="M60" s="4"/>
      <x:c r="N60" s="4"/>
      <x:c r="O60" s="4"/>
      <x:c r="P60" s="4"/>
      <x:c r="Q60" s="4"/>
      <x:c r="R60" s="4"/>
      <x:c r="S60" s="4"/>
      <x:c r="T60" s="4"/>
    </x:row>
    <x:row r="61">
      <x:c r="A61" s="4"/>
      <x:c r="B61" s="4"/>
      <x:c r="C61" s="4"/>
      <x:c r="D61" s="4"/>
      <x:c r="E61" s="4"/>
      <x:c r="F61" s="4"/>
      <x:c r="G61" s="4"/>
      <x:c r="H61" s="4"/>
      <x:c r="I61" s="4"/>
      <x:c r="J61" s="4"/>
      <x:c r="K61" s="4"/>
      <x:c r="L61" s="4"/>
      <x:c r="M61" s="4"/>
      <x:c r="N61" s="4"/>
      <x:c r="O61" s="4"/>
      <x:c r="P61" s="4"/>
      <x:c r="Q61" s="4"/>
      <x:c r="R61" s="4"/>
      <x:c r="S61" s="4"/>
      <x:c r="T61" s="4"/>
    </x:row>
    <x:row r="62">
      <x:c r="A62" s="4"/>
      <x:c r="B62" s="4"/>
      <x:c r="C62" s="4"/>
      <x:c r="D62" s="4"/>
      <x:c r="E62" s="4"/>
      <x:c r="F62" s="4"/>
      <x:c r="G62" s="4"/>
      <x:c r="H62" s="4"/>
      <x:c r="I62" s="4"/>
      <x:c r="J62" s="4"/>
      <x:c r="K62" s="4"/>
      <x:c r="L62" s="4"/>
      <x:c r="M62" s="4"/>
      <x:c r="N62" s="4"/>
      <x:c r="O62" s="4"/>
      <x:c r="P62" s="4"/>
      <x:c r="Q62" s="4"/>
      <x:c r="R62" s="4"/>
      <x:c r="S62" s="4"/>
      <x:c r="T62" s="4"/>
    </x:row>
    <x:row r="63">
      <x:c r="A63" s="4"/>
      <x:c r="B63" s="4"/>
      <x:c r="C63" s="4"/>
      <x:c r="D63" s="4"/>
      <x:c r="E63" s="4"/>
      <x:c r="F63" s="4"/>
      <x:c r="G63" s="4"/>
      <x:c r="H63" s="4"/>
      <x:c r="I63" s="4"/>
      <x:c r="J63" s="4"/>
      <x:c r="K63" s="4"/>
      <x:c r="L63" s="4"/>
      <x:c r="M63" s="4"/>
      <x:c r="N63" s="4"/>
      <x:c r="O63" s="4"/>
      <x:c r="P63" s="4"/>
      <x:c r="Q63" s="4"/>
      <x:c r="R63" s="4"/>
      <x:c r="S63" s="4"/>
      <x:c r="T63" s="4"/>
    </x:row>
    <x:row r="64">
      <x:c r="A64" s="4"/>
      <x:c r="B64" s="4"/>
      <x:c r="C64" s="4"/>
      <x:c r="D64" s="4"/>
      <x:c r="E64" s="4"/>
      <x:c r="F64" s="4"/>
      <x:c r="G64" s="4"/>
      <x:c r="H64" s="4"/>
      <x:c r="I64" s="4"/>
      <x:c r="J64" s="4"/>
      <x:c r="K64" s="4"/>
      <x:c r="L64" s="4"/>
      <x:c r="M64" s="4"/>
      <x:c r="N64" s="4"/>
      <x:c r="O64" s="4"/>
      <x:c r="P64" s="4"/>
      <x:c r="Q64" s="4"/>
      <x:c r="R64" s="4"/>
      <x:c r="S64" s="4"/>
      <x:c r="T64" s="4"/>
    </x:row>
    <x:row r="65">
      <x:c r="A65" s="4"/>
      <x:c r="B65" s="4"/>
      <x:c r="C65" s="4"/>
      <x:c r="D65" s="4"/>
      <x:c r="E65" s="4"/>
      <x:c r="F65" s="4"/>
      <x:c r="G65" s="4"/>
      <x:c r="H65" s="4"/>
      <x:c r="I65" s="4"/>
      <x:c r="J65" s="4"/>
      <x:c r="K65" s="4"/>
      <x:c r="L65" s="4"/>
      <x:c r="M65" s="4"/>
      <x:c r="N65" s="4"/>
      <x:c r="O65" s="4"/>
      <x:c r="P65" s="4"/>
      <x:c r="Q65" s="4"/>
      <x:c r="R65" s="4"/>
      <x:c r="S65" s="4"/>
      <x:c r="T65" s="4"/>
    </x:row>
    <x:row r="66">
      <x:c r="A66" s="4"/>
      <x:c r="B66" s="4"/>
      <x:c r="C66" s="4"/>
      <x:c r="D66" s="4"/>
      <x:c r="E66" s="4"/>
      <x:c r="F66" s="4"/>
      <x:c r="G66" s="4"/>
      <x:c r="H66" s="4"/>
      <x:c r="I66" s="4"/>
      <x:c r="J66" s="4"/>
      <x:c r="K66" s="4"/>
      <x:c r="L66" s="4"/>
      <x:c r="M66" s="4"/>
      <x:c r="N66" s="4"/>
      <x:c r="O66" s="4"/>
      <x:c r="P66" s="4"/>
      <x:c r="Q66" s="4"/>
      <x:c r="R66" s="4"/>
      <x:c r="S66" s="4"/>
      <x:c r="T66" s="4"/>
    </x:row>
    <x:row r="67">
      <x:c r="A67" s="4"/>
      <x:c r="B67" s="4"/>
      <x:c r="C67" s="4"/>
      <x:c r="D67" s="4"/>
      <x:c r="E67" s="4"/>
      <x:c r="F67" s="4"/>
      <x:c r="G67" s="4"/>
      <x:c r="H67" s="4"/>
      <x:c r="I67" s="4"/>
      <x:c r="J67" s="4"/>
      <x:c r="K67" s="4"/>
      <x:c r="L67" s="4"/>
      <x:c r="M67" s="4"/>
      <x:c r="N67" s="4"/>
      <x:c r="O67" s="4"/>
      <x:c r="P67" s="4"/>
      <x:c r="Q67" s="4"/>
      <x:c r="R67" s="4"/>
      <x:c r="S67" s="4"/>
      <x:c r="T67" s="4"/>
    </x:row>
    <x:row r="68">
      <x:c r="A68" s="4"/>
      <x:c r="B68" s="4"/>
      <x:c r="C68" s="4"/>
      <x:c r="D68" s="4"/>
      <x:c r="E68" s="4"/>
      <x:c r="F68" s="4"/>
      <x:c r="G68" s="4"/>
      <x:c r="H68" s="4"/>
      <x:c r="I68" s="4"/>
      <x:c r="J68" s="4"/>
      <x:c r="K68" s="4"/>
      <x:c r="L68" s="4"/>
      <x:c r="M68" s="4"/>
      <x:c r="N68" s="4"/>
      <x:c r="O68" s="4"/>
      <x:c r="P68" s="4"/>
      <x:c r="Q68" s="4"/>
      <x:c r="R68" s="4"/>
      <x:c r="S68" s="4"/>
      <x:c r="T68" s="4"/>
    </x:row>
    <x:row r="69">
      <x:c r="A69" s="4"/>
      <x:c r="B69" s="4"/>
      <x:c r="C69" s="4"/>
      <x:c r="D69" s="4"/>
      <x:c r="E69" s="4"/>
      <x:c r="F69" s="4"/>
      <x:c r="G69" s="4"/>
      <x:c r="H69" s="4"/>
      <x:c r="I69" s="4"/>
      <x:c r="J69" s="4"/>
      <x:c r="K69" s="4"/>
      <x:c r="L69" s="4"/>
      <x:c r="M69" s="4"/>
      <x:c r="N69" s="4"/>
      <x:c r="O69" s="4"/>
      <x:c r="P69" s="4"/>
      <x:c r="Q69" s="4"/>
      <x:c r="R69" s="4"/>
      <x:c r="S69" s="4"/>
      <x:c r="T69" s="4"/>
    </x:row>
    <x:row r="70">
      <x:c r="A70" s="4"/>
      <x:c r="B70" s="4"/>
      <x:c r="C70" s="4"/>
      <x:c r="D70" s="4"/>
      <x:c r="E70" s="4"/>
      <x:c r="F70" s="4"/>
      <x:c r="G70" s="4"/>
      <x:c r="H70" s="4"/>
      <x:c r="I70" s="4"/>
      <x:c r="J70" s="4"/>
      <x:c r="K70" s="4"/>
      <x:c r="L70" s="4"/>
      <x:c r="M70" s="4"/>
      <x:c r="N70" s="4"/>
      <x:c r="O70" s="4"/>
      <x:c r="P70" s="4"/>
      <x:c r="Q70" s="4"/>
      <x:c r="R70" s="4"/>
      <x:c r="S70" s="4"/>
      <x:c r="T70" s="4"/>
    </x:row>
    <x:row r="71">
      <x:c r="A71" s="4"/>
      <x:c r="B71" s="4"/>
      <x:c r="C71" s="4"/>
      <x:c r="D71" s="4"/>
      <x:c r="E71" s="4"/>
      <x:c r="F71" s="4"/>
      <x:c r="G71" s="4"/>
      <x:c r="H71" s="4"/>
      <x:c r="I71" s="4"/>
      <x:c r="J71" s="4"/>
      <x:c r="K71" s="4"/>
      <x:c r="L71" s="4"/>
      <x:c r="M71" s="4"/>
      <x:c r="N71" s="4"/>
      <x:c r="O71" s="4"/>
      <x:c r="P71" s="4"/>
      <x:c r="Q71" s="4"/>
      <x:c r="R71" s="4"/>
      <x:c r="S71" s="4"/>
      <x:c r="T71" s="4"/>
    </x:row>
    <x:row r="72">
      <x:c r="A72" s="4"/>
      <x:c r="B72" s="4"/>
      <x:c r="C72" s="4"/>
      <x:c r="D72" s="4"/>
      <x:c r="E72" s="4"/>
      <x:c r="F72" s="4"/>
      <x:c r="G72" s="4"/>
      <x:c r="H72" s="4"/>
      <x:c r="I72" s="4"/>
      <x:c r="J72" s="4"/>
      <x:c r="K72" s="4"/>
      <x:c r="L72" s="4"/>
      <x:c r="M72" s="4"/>
      <x:c r="N72" s="4"/>
      <x:c r="O72" s="4"/>
      <x:c r="P72" s="4"/>
      <x:c r="Q72" s="4"/>
      <x:c r="R72" s="4"/>
      <x:c r="S72" s="4"/>
      <x:c r="T72" s="4"/>
    </x:row>
    <x:row r="73">
      <x:c r="A73" s="4"/>
      <x:c r="B73" s="4"/>
      <x:c r="C73" s="4"/>
      <x:c r="D73" s="4"/>
      <x:c r="E73" s="4"/>
      <x:c r="F73" s="4"/>
      <x:c r="G73" s="4"/>
      <x:c r="H73" s="4"/>
      <x:c r="I73" s="4"/>
      <x:c r="J73" s="4"/>
      <x:c r="K73" s="4"/>
      <x:c r="L73" s="4"/>
      <x:c r="M73" s="4"/>
      <x:c r="N73" s="4"/>
      <x:c r="O73" s="4"/>
      <x:c r="P73" s="4"/>
      <x:c r="Q73" s="4"/>
      <x:c r="R73" s="4"/>
      <x:c r="S73" s="4"/>
      <x:c r="T73" s="4"/>
    </x:row>
    <x:row r="74">
      <x:c r="A74" s="4"/>
      <x:c r="B74" s="4"/>
      <x:c r="C74" s="4"/>
      <x:c r="D74" s="4"/>
      <x:c r="E74" s="4"/>
      <x:c r="F74" s="4"/>
      <x:c r="G74" s="4"/>
      <x:c r="H74" s="4"/>
      <x:c r="I74" s="4"/>
      <x:c r="J74" s="4"/>
      <x:c r="K74" s="4"/>
      <x:c r="L74" s="4"/>
      <x:c r="M74" s="4"/>
      <x:c r="N74" s="4"/>
      <x:c r="O74" s="4"/>
      <x:c r="P74" s="4"/>
      <x:c r="Q74" s="4"/>
      <x:c r="R74" s="4"/>
      <x:c r="S74" s="4"/>
      <x:c r="T74" s="4"/>
    </x:row>
    <x:row r="75">
      <x:c r="A75" s="4"/>
      <x:c r="B75" s="4"/>
      <x:c r="C75" s="4"/>
      <x:c r="D75" s="4"/>
      <x:c r="E75" s="4"/>
      <x:c r="F75" s="4"/>
      <x:c r="G75" s="4"/>
      <x:c r="H75" s="4"/>
      <x:c r="I75" s="4"/>
      <x:c r="J75" s="4"/>
      <x:c r="K75" s="4"/>
      <x:c r="L75" s="4"/>
      <x:c r="M75" s="4"/>
      <x:c r="N75" s="4"/>
      <x:c r="O75" s="4"/>
      <x:c r="P75" s="4"/>
      <x:c r="Q75" s="4"/>
      <x:c r="R75" s="4"/>
      <x:c r="S75" s="4"/>
      <x:c r="T75" s="4"/>
    </x:row>
    <x:row r="76">
      <x:c r="A76" s="4"/>
      <x:c r="B76" s="4"/>
      <x:c r="C76" s="4"/>
      <x:c r="D76" s="4"/>
      <x:c r="E76" s="4"/>
      <x:c r="F76" s="4"/>
      <x:c r="G76" s="4"/>
      <x:c r="H76" s="4"/>
      <x:c r="I76" s="4"/>
      <x:c r="J76" s="4"/>
      <x:c r="K76" s="4"/>
      <x:c r="L76" s="4"/>
      <x:c r="M76" s="4"/>
      <x:c r="N76" s="4"/>
      <x:c r="O76" s="4"/>
      <x:c r="P76" s="4"/>
      <x:c r="Q76" s="4"/>
      <x:c r="R76" s="4"/>
      <x:c r="S76" s="4"/>
      <x:c r="T76" s="4"/>
    </x:row>
    <x:row r="77">
      <x:c r="A77" s="4"/>
      <x:c r="B77" s="4"/>
      <x:c r="C77" s="4"/>
      <x:c r="D77" s="4"/>
      <x:c r="E77" s="4"/>
      <x:c r="F77" s="4"/>
      <x:c r="G77" s="4"/>
      <x:c r="H77" s="4"/>
      <x:c r="I77" s="4"/>
      <x:c r="J77" s="4"/>
      <x:c r="K77" s="4"/>
      <x:c r="L77" s="4"/>
      <x:c r="M77" s="4"/>
      <x:c r="N77" s="4"/>
      <x:c r="O77" s="4"/>
      <x:c r="P77" s="4"/>
      <x:c r="Q77" s="4"/>
      <x:c r="R77" s="4"/>
      <x:c r="S77" s="4"/>
      <x:c r="T77" s="4"/>
    </x:row>
    <x:row r="78">
      <x:c r="A78" s="4"/>
      <x:c r="B78" s="4"/>
      <x:c r="C78" s="4"/>
      <x:c r="D78" s="4"/>
      <x:c r="E78" s="4"/>
      <x:c r="F78" s="4"/>
      <x:c r="G78" s="4"/>
      <x:c r="H78" s="4"/>
      <x:c r="I78" s="4"/>
      <x:c r="J78" s="4"/>
      <x:c r="K78" s="4"/>
      <x:c r="L78" s="4"/>
      <x:c r="M78" s="4"/>
      <x:c r="N78" s="4"/>
      <x:c r="O78" s="4"/>
      <x:c r="P78" s="4"/>
      <x:c r="Q78" s="4"/>
      <x:c r="R78" s="4"/>
      <x:c r="S78" s="4"/>
      <x:c r="T78" s="4"/>
    </x:row>
    <x:row r="79">
      <x:c r="A79" s="4"/>
      <x:c r="B79" s="4"/>
      <x:c r="C79" s="4"/>
      <x:c r="D79" s="4"/>
      <x:c r="E79" s="4"/>
      <x:c r="F79" s="4"/>
      <x:c r="G79" s="4"/>
      <x:c r="H79" s="4"/>
      <x:c r="I79" s="4"/>
      <x:c r="J79" s="4"/>
      <x:c r="K79" s="4"/>
      <x:c r="L79" s="4"/>
      <x:c r="M79" s="4"/>
      <x:c r="N79" s="4"/>
      <x:c r="O79" s="4"/>
      <x:c r="P79" s="4"/>
      <x:c r="Q79" s="4"/>
      <x:c r="R79" s="4"/>
      <x:c r="S79" s="4"/>
      <x:c r="T79" s="4"/>
    </x:row>
    <x:row r="80">
      <x:c r="A80" s="4"/>
      <x:c r="B80" s="4"/>
      <x:c r="C80" s="4"/>
      <x:c r="D80" s="4"/>
      <x:c r="E80" s="4"/>
      <x:c r="F80" s="4"/>
      <x:c r="G80" s="4"/>
      <x:c r="H80" s="4"/>
      <x:c r="I80" s="4"/>
      <x:c r="J80" s="4"/>
      <x:c r="K80" s="4"/>
      <x:c r="L80" s="4"/>
      <x:c r="M80" s="4"/>
      <x:c r="N80" s="4"/>
      <x:c r="O80" s="4"/>
      <x:c r="P80" s="4"/>
      <x:c r="Q80" s="4"/>
      <x:c r="R80" s="4"/>
      <x:c r="S80" s="4"/>
      <x:c r="T80" s="4"/>
    </x:row>
    <x:row r="81">
      <x:c r="A81" s="4"/>
      <x:c r="B81" s="4"/>
      <x:c r="C81" s="4"/>
      <x:c r="D81" s="4"/>
      <x:c r="E81" s="4"/>
      <x:c r="F81" s="4"/>
      <x:c r="G81" s="4"/>
      <x:c r="H81" s="4"/>
      <x:c r="I81" s="4"/>
      <x:c r="J81" s="4"/>
      <x:c r="K81" s="4"/>
      <x:c r="L81" s="4"/>
      <x:c r="M81" s="4"/>
      <x:c r="N81" s="4"/>
      <x:c r="O81" s="4"/>
      <x:c r="P81" s="4"/>
      <x:c r="Q81" s="4"/>
      <x:c r="R81" s="4"/>
      <x:c r="S81" s="4"/>
      <x:c r="T81" s="4"/>
    </x:row>
    <x:row r="82">
      <x:c r="A82" s="4"/>
      <x:c r="B82" s="4"/>
      <x:c r="C82" s="4"/>
      <x:c r="D82" s="4"/>
      <x:c r="E82" s="4"/>
      <x:c r="F82" s="4"/>
      <x:c r="G82" s="4"/>
      <x:c r="H82" s="4"/>
      <x:c r="I82" s="4"/>
      <x:c r="J82" s="4"/>
      <x:c r="K82" s="4"/>
      <x:c r="L82" s="4"/>
      <x:c r="M82" s="4"/>
      <x:c r="N82" s="4"/>
      <x:c r="O82" s="4"/>
      <x:c r="P82" s="4"/>
      <x:c r="Q82" s="4"/>
      <x:c r="R82" s="4"/>
      <x:c r="S82" s="4"/>
      <x:c r="T82" s="4"/>
    </x:row>
    <x:row r="83">
      <x:c r="A83" s="4"/>
      <x:c r="B83" s="4"/>
      <x:c r="C83" s="4"/>
      <x:c r="D83" s="4"/>
      <x:c r="E83" s="4"/>
      <x:c r="F83" s="4"/>
      <x:c r="G83" s="4"/>
      <x:c r="H83" s="4"/>
      <x:c r="I83" s="4"/>
      <x:c r="J83" s="4"/>
      <x:c r="K83" s="4"/>
      <x:c r="L83" s="4"/>
      <x:c r="M83" s="4"/>
      <x:c r="N83" s="4"/>
      <x:c r="O83" s="4"/>
      <x:c r="P83" s="4"/>
      <x:c r="Q83" s="4"/>
      <x:c r="R83" s="4"/>
      <x:c r="S83" s="4"/>
      <x:c r="T83" s="4"/>
    </x:row>
    <x:row r="84">
      <x:c r="A84" s="4"/>
      <x:c r="B84" s="4"/>
      <x:c r="C84" s="4"/>
      <x:c r="D84" s="4"/>
      <x:c r="E84" s="4"/>
      <x:c r="F84" s="4"/>
      <x:c r="G84" s="4"/>
      <x:c r="H84" s="4"/>
      <x:c r="I84" s="4"/>
      <x:c r="J84" s="4"/>
      <x:c r="K84" s="4"/>
      <x:c r="L84" s="4"/>
      <x:c r="M84" s="4"/>
      <x:c r="N84" s="4"/>
      <x:c r="O84" s="4"/>
      <x:c r="P84" s="4"/>
      <x:c r="Q84" s="4"/>
      <x:c r="R84" s="4"/>
      <x:c r="S84" s="4"/>
      <x:c r="T84" s="4"/>
    </x:row>
    <x:row r="85">
      <x:c r="A85" s="4"/>
      <x:c r="B85" s="4"/>
      <x:c r="C85" s="4"/>
      <x:c r="D85" s="4"/>
      <x:c r="E85" s="4"/>
      <x:c r="F85" s="4"/>
      <x:c r="G85" s="4"/>
      <x:c r="H85" s="4"/>
      <x:c r="I85" s="4"/>
      <x:c r="J85" s="4"/>
      <x:c r="K85" s="4"/>
      <x:c r="L85" s="4"/>
      <x:c r="M85" s="4"/>
      <x:c r="N85" s="4"/>
      <x:c r="O85" s="4"/>
      <x:c r="P85" s="4"/>
      <x:c r="Q85" s="4"/>
      <x:c r="R85" s="4"/>
      <x:c r="S85" s="4"/>
      <x:c r="T85" s="4"/>
    </x:row>
    <x:row r="86">
      <x:c r="A86" s="4"/>
      <x:c r="B86" s="4"/>
      <x:c r="C86" s="4"/>
      <x:c r="D86" s="4"/>
      <x:c r="E86" s="4"/>
      <x:c r="F86" s="4"/>
      <x:c r="G86" s="4"/>
      <x:c r="H86" s="4"/>
      <x:c r="I86" s="4"/>
      <x:c r="J86" s="4"/>
      <x:c r="K86" s="4"/>
      <x:c r="L86" s="4"/>
      <x:c r="M86" s="4"/>
      <x:c r="N86" s="4"/>
      <x:c r="O86" s="4"/>
      <x:c r="P86" s="4"/>
      <x:c r="Q86" s="4"/>
      <x:c r="R86" s="4"/>
      <x:c r="S86" s="4"/>
      <x:c r="T86" s="4"/>
    </x:row>
    <x:row r="87">
      <x:c r="A87" s="4"/>
      <x:c r="B87" s="4"/>
      <x:c r="C87" s="4"/>
      <x:c r="D87" s="4"/>
      <x:c r="E87" s="4"/>
      <x:c r="F87" s="4"/>
      <x:c r="G87" s="4"/>
      <x:c r="H87" s="4"/>
      <x:c r="I87" s="4"/>
      <x:c r="J87" s="4"/>
      <x:c r="K87" s="4"/>
      <x:c r="L87" s="4"/>
      <x:c r="M87" s="4"/>
      <x:c r="N87" s="4"/>
      <x:c r="O87" s="4"/>
      <x:c r="P87" s="4"/>
      <x:c r="Q87" s="4"/>
      <x:c r="R87" s="4"/>
      <x:c r="S87" s="4"/>
      <x:c r="T87" s="4"/>
    </x:row>
    <x:row r="88">
      <x:c r="A88" s="4"/>
      <x:c r="B88" s="4"/>
      <x:c r="C88" s="4"/>
      <x:c r="D88" s="4"/>
      <x:c r="E88" s="4"/>
      <x:c r="F88" s="4"/>
      <x:c r="G88" s="4"/>
      <x:c r="H88" s="4"/>
      <x:c r="I88" s="4"/>
      <x:c r="J88" s="4"/>
      <x:c r="K88" s="4"/>
      <x:c r="L88" s="4"/>
      <x:c r="M88" s="4"/>
      <x:c r="N88" s="4"/>
      <x:c r="O88" s="4"/>
      <x:c r="P88" s="4"/>
      <x:c r="Q88" s="4"/>
      <x:c r="R88" s="4"/>
      <x:c r="S88" s="4"/>
      <x:c r="T88" s="4"/>
    </x:row>
    <x:row r="89">
      <x:c r="A89" s="4"/>
      <x:c r="B89" s="4"/>
      <x:c r="C89" s="4"/>
      <x:c r="D89" s="4"/>
      <x:c r="E89" s="4"/>
      <x:c r="F89" s="4"/>
      <x:c r="G89" s="4"/>
      <x:c r="H89" s="4"/>
      <x:c r="I89" s="4"/>
      <x:c r="J89" s="4"/>
      <x:c r="K89" s="4"/>
      <x:c r="L89" s="4"/>
      <x:c r="M89" s="4"/>
      <x:c r="N89" s="4"/>
      <x:c r="O89" s="4"/>
      <x:c r="P89" s="4"/>
      <x:c r="Q89" s="4"/>
      <x:c r="R89" s="4"/>
      <x:c r="S89" s="4"/>
      <x:c r="T89" s="4"/>
    </x:row>
    <x:row r="90">
      <x:c r="A90" s="4"/>
      <x:c r="B90" s="4"/>
      <x:c r="C90" s="4"/>
      <x:c r="D90" s="4"/>
      <x:c r="E90" s="4"/>
      <x:c r="F90" s="4"/>
      <x:c r="G90" s="4"/>
      <x:c r="H90" s="4"/>
      <x:c r="I90" s="4"/>
      <x:c r="J90" s="4"/>
      <x:c r="K90" s="4"/>
      <x:c r="L90" s="4"/>
      <x:c r="M90" s="4"/>
      <x:c r="N90" s="4"/>
      <x:c r="O90" s="4"/>
      <x:c r="P90" s="4"/>
      <x:c r="Q90" s="4"/>
      <x:c r="R90" s="4"/>
      <x:c r="S90" s="4"/>
      <x:c r="T90" s="4"/>
    </x:row>
    <x:row r="91">
      <x:c r="A91" s="4"/>
      <x:c r="B91" s="4"/>
      <x:c r="C91" s="4"/>
      <x:c r="D91" s="4"/>
      <x:c r="E91" s="4"/>
      <x:c r="F91" s="4"/>
      <x:c r="G91" s="4"/>
      <x:c r="H91" s="4"/>
      <x:c r="I91" s="4"/>
      <x:c r="J91" s="4"/>
      <x:c r="K91" s="4"/>
      <x:c r="L91" s="4"/>
      <x:c r="M91" s="4"/>
      <x:c r="N91" s="4"/>
      <x:c r="O91" s="4"/>
      <x:c r="P91" s="4"/>
      <x:c r="Q91" s="4"/>
      <x:c r="R91" s="4"/>
      <x:c r="S91" s="4"/>
      <x:c r="T91" s="4"/>
    </x:row>
    <x:row r="92">
      <x:c r="A92" s="4"/>
      <x:c r="B92" s="4"/>
      <x:c r="C92" s="4"/>
      <x:c r="D92" s="4"/>
      <x:c r="E92" s="4"/>
      <x:c r="F92" s="4"/>
      <x:c r="G92" s="4"/>
      <x:c r="H92" s="4"/>
      <x:c r="I92" s="4"/>
      <x:c r="J92" s="4"/>
      <x:c r="K92" s="4"/>
      <x:c r="L92" s="4"/>
      <x:c r="M92" s="4"/>
      <x:c r="N92" s="4"/>
      <x:c r="O92" s="4"/>
      <x:c r="P92" s="4"/>
      <x:c r="Q92" s="4"/>
      <x:c r="R92" s="4"/>
      <x:c r="S92" s="4"/>
      <x:c r="T92" s="4"/>
    </x:row>
    <x:row r="93">
      <x:c r="A93" s="4"/>
      <x:c r="B93" s="4"/>
      <x:c r="C93" s="4"/>
      <x:c r="D93" s="4"/>
      <x:c r="E93" s="4"/>
      <x:c r="F93" s="4"/>
      <x:c r="G93" s="4"/>
      <x:c r="H93" s="4"/>
      <x:c r="I93" s="4"/>
      <x:c r="J93" s="4"/>
      <x:c r="K93" s="4"/>
      <x:c r="L93" s="4"/>
      <x:c r="M93" s="4"/>
      <x:c r="N93" s="4"/>
      <x:c r="O93" s="4"/>
      <x:c r="P93" s="4"/>
      <x:c r="Q93" s="4"/>
      <x:c r="R93" s="4"/>
      <x:c r="S93" s="4"/>
      <x:c r="T93" s="4"/>
    </x:row>
    <x:row r="94">
      <x:c r="A94" s="4"/>
      <x:c r="B94" s="4"/>
      <x:c r="C94" s="4"/>
      <x:c r="D94" s="4"/>
      <x:c r="E94" s="4"/>
      <x:c r="F94" s="4"/>
      <x:c r="G94" s="4"/>
      <x:c r="H94" s="4"/>
      <x:c r="I94" s="4"/>
      <x:c r="J94" s="4"/>
      <x:c r="K94" s="4"/>
      <x:c r="L94" s="4"/>
      <x:c r="M94" s="4"/>
      <x:c r="N94" s="4"/>
      <x:c r="O94" s="4"/>
      <x:c r="P94" s="4"/>
      <x:c r="Q94" s="4"/>
      <x:c r="R94" s="4"/>
      <x:c r="S94" s="4"/>
      <x:c r="T94" s="4"/>
    </x:row>
    <x:row r="95">
      <x:c r="A95" s="4"/>
      <x:c r="B95" s="4"/>
      <x:c r="C95" s="4"/>
      <x:c r="D95" s="4"/>
      <x:c r="E95" s="4"/>
      <x:c r="F95" s="4"/>
      <x:c r="G95" s="4"/>
      <x:c r="H95" s="4"/>
      <x:c r="I95" s="4"/>
      <x:c r="J95" s="4"/>
      <x:c r="K95" s="4"/>
      <x:c r="L95" s="4"/>
      <x:c r="M95" s="4"/>
      <x:c r="N95" s="4"/>
      <x:c r="O95" s="4"/>
      <x:c r="P95" s="4"/>
      <x:c r="Q95" s="4"/>
      <x:c r="R95" s="4"/>
      <x:c r="S95" s="4"/>
      <x:c r="T95" s="4"/>
    </x:row>
    <x:row r="96">
      <x:c r="A96" s="4"/>
      <x:c r="B96" s="4"/>
      <x:c r="C96" s="4"/>
      <x:c r="D96" s="4"/>
      <x:c r="E96" s="4"/>
      <x:c r="F96" s="4"/>
      <x:c r="G96" s="4"/>
      <x:c r="H96" s="4"/>
      <x:c r="I96" s="4"/>
      <x:c r="J96" s="4"/>
      <x:c r="K96" s="4"/>
      <x:c r="L96" s="4"/>
      <x:c r="M96" s="4"/>
      <x:c r="N96" s="4"/>
      <x:c r="O96" s="4"/>
      <x:c r="P96" s="4"/>
      <x:c r="Q96" s="4"/>
      <x:c r="R96" s="4"/>
      <x:c r="S96" s="4"/>
      <x:c r="T96" s="4"/>
    </x:row>
    <x:row r="97">
      <x:c r="A97" s="4"/>
      <x:c r="B97" s="4"/>
      <x:c r="C97" s="4"/>
      <x:c r="D97" s="4"/>
      <x:c r="E97" s="4"/>
      <x:c r="F97" s="4"/>
      <x:c r="G97" s="4"/>
      <x:c r="H97" s="4"/>
      <x:c r="I97" s="4"/>
      <x:c r="J97" s="4"/>
      <x:c r="K97" s="4"/>
      <x:c r="L97" s="4"/>
      <x:c r="M97" s="4"/>
      <x:c r="N97" s="4"/>
      <x:c r="O97" s="4"/>
      <x:c r="P97" s="4"/>
      <x:c r="Q97" s="4"/>
      <x:c r="R97" s="4"/>
      <x:c r="S97" s="4"/>
      <x:c r="T97" s="4"/>
    </x:row>
    <x:row r="98">
      <x:c r="A98" s="4"/>
      <x:c r="B98" s="4"/>
      <x:c r="C98" s="4"/>
      <x:c r="D98" s="4"/>
      <x:c r="E98" s="4"/>
      <x:c r="F98" s="4"/>
      <x:c r="G98" s="4"/>
      <x:c r="H98" s="4"/>
      <x:c r="I98" s="4"/>
      <x:c r="J98" s="4"/>
      <x:c r="K98" s="4"/>
      <x:c r="L98" s="4"/>
      <x:c r="M98" s="4"/>
      <x:c r="N98" s="4"/>
      <x:c r="O98" s="4"/>
      <x:c r="P98" s="4"/>
      <x:c r="Q98" s="4"/>
      <x:c r="R98" s="4"/>
      <x:c r="S98" s="4"/>
      <x:c r="T98" s="4"/>
    </x:row>
    <x:row r="99">
      <x:c r="A99" s="4"/>
      <x:c r="B99" s="4"/>
      <x:c r="C99" s="4"/>
      <x:c r="D99" s="4"/>
      <x:c r="E99" s="4"/>
      <x:c r="F99" s="4"/>
      <x:c r="G99" s="4"/>
      <x:c r="H99" s="4"/>
      <x:c r="I99" s="4"/>
      <x:c r="J99" s="4"/>
      <x:c r="K99" s="4"/>
      <x:c r="L99" s="4"/>
      <x:c r="M99" s="4"/>
      <x:c r="N99" s="4"/>
      <x:c r="O99" s="4"/>
      <x:c r="P99" s="4"/>
      <x:c r="Q99" s="4"/>
      <x:c r="R99" s="4"/>
      <x:c r="S99" s="4"/>
      <x:c r="T99" s="4"/>
    </x:row>
    <x:row r="100">
      <x:c r="A100" s="4"/>
      <x:c r="B100" s="4"/>
      <x:c r="C100" s="4"/>
      <x:c r="D100" s="4"/>
      <x:c r="E100" s="4"/>
      <x:c r="F100" s="4"/>
      <x:c r="G100" s="4"/>
      <x:c r="H100" s="4"/>
      <x:c r="I100" s="4"/>
      <x:c r="J100" s="4"/>
      <x:c r="K100" s="4"/>
      <x:c r="L100" s="4"/>
      <x:c r="M100" s="4"/>
      <x:c r="N100" s="4"/>
      <x:c r="O100" s="4"/>
      <x:c r="P100" s="4"/>
      <x:c r="Q100" s="4"/>
      <x:c r="R100" s="4"/>
      <x:c r="S100" s="4"/>
      <x:c r="T100" s="4"/>
    </x:row>
    <x:row r="101">
      <x:c r="A101" s="4"/>
      <x:c r="B101" s="4"/>
      <x:c r="C101" s="4"/>
      <x:c r="D101" s="4"/>
      <x:c r="E101" s="4"/>
      <x:c r="F101" s="4"/>
      <x:c r="G101" s="4"/>
      <x:c r="H101" s="4"/>
      <x:c r="I101" s="4"/>
      <x:c r="J101" s="4"/>
      <x:c r="K101" s="4"/>
      <x:c r="L101" s="4"/>
      <x:c r="M101" s="4"/>
      <x:c r="N101" s="4"/>
      <x:c r="O101" s="4"/>
      <x:c r="P101" s="4"/>
      <x:c r="Q101" s="4"/>
      <x:c r="R101" s="4"/>
      <x:c r="S101" s="4"/>
      <x:c r="T101" s="4"/>
    </x:row>
    <x:row r="102">
      <x:c r="A102" s="4"/>
      <x:c r="B102" s="4"/>
      <x:c r="C102" s="4"/>
      <x:c r="D102" s="4"/>
      <x:c r="E102" s="4"/>
      <x:c r="F102" s="4"/>
      <x:c r="G102" s="4"/>
      <x:c r="H102" s="4"/>
      <x:c r="I102" s="4"/>
      <x:c r="J102" s="4"/>
      <x:c r="K102" s="4"/>
      <x:c r="L102" s="4"/>
      <x:c r="M102" s="4"/>
      <x:c r="N102" s="4"/>
      <x:c r="O102" s="4"/>
      <x:c r="P102" s="4"/>
      <x:c r="Q102" s="4"/>
      <x:c r="R102" s="4"/>
      <x:c r="S102" s="4"/>
      <x:c r="T102" s="4"/>
    </x:row>
    <x:row r="103">
      <x:c r="A103" s="4"/>
      <x:c r="B103" s="4"/>
      <x:c r="C103" s="4"/>
      <x:c r="D103" s="4"/>
      <x:c r="E103" s="4"/>
      <x:c r="F103" s="4"/>
      <x:c r="G103" s="4"/>
      <x:c r="H103" s="4"/>
      <x:c r="I103" s="4"/>
      <x:c r="J103" s="4"/>
      <x:c r="K103" s="4"/>
      <x:c r="L103" s="4"/>
      <x:c r="M103" s="4"/>
      <x:c r="N103" s="4"/>
      <x:c r="O103" s="4"/>
      <x:c r="P103" s="4"/>
      <x:c r="Q103" s="4"/>
      <x:c r="R103" s="4"/>
      <x:c r="S103" s="4"/>
      <x:c r="T103" s="4"/>
    </x:row>
    <x:row r="104">
      <x:c r="A104" s="4"/>
      <x:c r="B104" s="4"/>
      <x:c r="C104" s="4"/>
      <x:c r="D104" s="4"/>
      <x:c r="E104" s="4"/>
      <x:c r="F104" s="4"/>
      <x:c r="G104" s="4"/>
      <x:c r="H104" s="4"/>
      <x:c r="I104" s="4"/>
      <x:c r="J104" s="4"/>
      <x:c r="K104" s="4"/>
      <x:c r="L104" s="4"/>
      <x:c r="M104" s="4"/>
      <x:c r="N104" s="4"/>
      <x:c r="O104" s="4"/>
      <x:c r="P104" s="4"/>
      <x:c r="Q104" s="4"/>
      <x:c r="R104" s="4"/>
      <x:c r="S104" s="4"/>
      <x:c r="T104" s="4"/>
    </x:row>
    <x:row r="105">
      <x:c r="A105" s="4"/>
      <x:c r="B105" s="4"/>
      <x:c r="C105" s="4"/>
      <x:c r="D105" s="4"/>
      <x:c r="E105" s="4"/>
      <x:c r="F105" s="4"/>
      <x:c r="G105" s="4"/>
      <x:c r="H105" s="4"/>
      <x:c r="I105" s="4"/>
      <x:c r="J105" s="4"/>
      <x:c r="K105" s="4"/>
      <x:c r="L105" s="4"/>
      <x:c r="M105" s="4"/>
      <x:c r="N105" s="4"/>
      <x:c r="O105" s="4"/>
      <x:c r="P105" s="4"/>
      <x:c r="Q105" s="4"/>
      <x:c r="R105" s="4"/>
      <x:c r="S105" s="4"/>
      <x:c r="T105" s="4"/>
    </x:row>
    <x:row r="106">
      <x:c r="A106" s="4"/>
      <x:c r="B106" s="4"/>
      <x:c r="C106" s="4"/>
      <x:c r="D106" s="4"/>
      <x:c r="E106" s="4"/>
      <x:c r="F106" s="4"/>
      <x:c r="G106" s="4"/>
      <x:c r="H106" s="4"/>
      <x:c r="I106" s="4"/>
      <x:c r="J106" s="4"/>
      <x:c r="K106" s="4"/>
      <x:c r="L106" s="4"/>
      <x:c r="M106" s="4"/>
      <x:c r="N106" s="4"/>
      <x:c r="O106" s="4"/>
      <x:c r="P106" s="4"/>
      <x:c r="Q106" s="4"/>
      <x:c r="R106" s="4"/>
      <x:c r="S106" s="4"/>
      <x:c r="T106" s="4"/>
    </x:row>
    <x:row r="107">
      <x:c r="A107" s="4"/>
      <x:c r="B107" s="4"/>
      <x:c r="C107" s="4"/>
      <x:c r="D107" s="4"/>
      <x:c r="E107" s="4"/>
      <x:c r="F107" s="4"/>
      <x:c r="G107" s="4"/>
      <x:c r="H107" s="4"/>
      <x:c r="I107" s="4"/>
      <x:c r="J107" s="4"/>
      <x:c r="K107" s="4"/>
      <x:c r="L107" s="4"/>
      <x:c r="M107" s="4"/>
      <x:c r="N107" s="4"/>
      <x:c r="O107" s="4"/>
      <x:c r="P107" s="4"/>
      <x:c r="Q107" s="4"/>
      <x:c r="R107" s="4"/>
      <x:c r="S107" s="4"/>
      <x:c r="T107" s="4"/>
    </x:row>
    <x:row r="108">
      <x:c r="A108" s="4"/>
      <x:c r="B108" s="4"/>
      <x:c r="C108" s="4"/>
      <x:c r="D108" s="4"/>
      <x:c r="E108" s="4"/>
      <x:c r="F108" s="4"/>
      <x:c r="G108" s="4"/>
      <x:c r="H108" s="4"/>
      <x:c r="I108" s="4"/>
      <x:c r="J108" s="4"/>
      <x:c r="K108" s="4"/>
      <x:c r="L108" s="4"/>
      <x:c r="M108" s="4"/>
      <x:c r="N108" s="4"/>
      <x:c r="O108" s="4"/>
      <x:c r="P108" s="4"/>
      <x:c r="Q108" s="4"/>
      <x:c r="R108" s="4"/>
      <x:c r="S108" s="4"/>
      <x:c r="T108" s="4"/>
    </x:row>
    <x:row r="109">
      <x:c r="A109" s="4"/>
      <x:c r="B109" s="4"/>
      <x:c r="C109" s="4"/>
      <x:c r="D109" s="4"/>
      <x:c r="E109" s="4"/>
      <x:c r="F109" s="4"/>
      <x:c r="G109" s="4"/>
      <x:c r="H109" s="4"/>
      <x:c r="I109" s="4"/>
      <x:c r="J109" s="4"/>
      <x:c r="K109" s="4"/>
      <x:c r="L109" s="4"/>
      <x:c r="M109" s="4"/>
      <x:c r="N109" s="4"/>
      <x:c r="O109" s="4"/>
      <x:c r="P109" s="4"/>
      <x:c r="Q109" s="4"/>
      <x:c r="R109" s="4"/>
      <x:c r="S109" s="4"/>
      <x:c r="T109" s="4"/>
    </x:row>
    <x:row r="110">
      <x:c r="A110" s="4"/>
      <x:c r="B110" s="4"/>
      <x:c r="C110" s="4"/>
      <x:c r="D110" s="4"/>
      <x:c r="E110" s="4"/>
      <x:c r="F110" s="4"/>
      <x:c r="G110" s="4"/>
      <x:c r="H110" s="4"/>
      <x:c r="I110" s="4"/>
      <x:c r="J110" s="4"/>
      <x:c r="K110" s="4"/>
      <x:c r="L110" s="4"/>
      <x:c r="M110" s="4"/>
      <x:c r="N110" s="4"/>
      <x:c r="O110" s="4"/>
      <x:c r="P110" s="4"/>
      <x:c r="Q110" s="4"/>
      <x:c r="R110" s="4"/>
      <x:c r="S110" s="4"/>
      <x:c r="T110" s="4"/>
    </x:row>
    <x:row r="111">
      <x:c r="A111" s="4"/>
      <x:c r="B111" s="4"/>
      <x:c r="C111" s="4"/>
      <x:c r="D111" s="4"/>
      <x:c r="E111" s="4"/>
      <x:c r="F111" s="4"/>
      <x:c r="G111" s="4"/>
      <x:c r="H111" s="4"/>
      <x:c r="I111" s="4"/>
      <x:c r="J111" s="4"/>
      <x:c r="K111" s="4"/>
      <x:c r="L111" s="4"/>
      <x:c r="M111" s="4"/>
      <x:c r="N111" s="4"/>
      <x:c r="O111" s="4"/>
      <x:c r="P111" s="4"/>
      <x:c r="Q111" s="4"/>
      <x:c r="R111" s="4"/>
      <x:c r="S111" s="4"/>
      <x:c r="T111" s="4"/>
    </x:row>
    <x:row r="112">
      <x:c r="A112" s="4"/>
      <x:c r="B112" s="4"/>
      <x:c r="C112" s="4"/>
      <x:c r="D112" s="4"/>
      <x:c r="E112" s="4"/>
      <x:c r="F112" s="4"/>
      <x:c r="G112" s="4"/>
      <x:c r="H112" s="4"/>
      <x:c r="I112" s="4"/>
      <x:c r="J112" s="4"/>
      <x:c r="K112" s="4"/>
      <x:c r="L112" s="4"/>
      <x:c r="M112" s="4"/>
      <x:c r="N112" s="4"/>
      <x:c r="O112" s="4"/>
      <x:c r="P112" s="4"/>
      <x:c r="Q112" s="4"/>
      <x:c r="R112" s="4"/>
      <x:c r="S112" s="4"/>
      <x:c r="T112" s="4"/>
    </x:row>
    <x:row r="113">
      <x:c r="A113" s="4"/>
      <x:c r="B113" s="4"/>
      <x:c r="C113" s="4"/>
      <x:c r="D113" s="4"/>
      <x:c r="E113" s="4"/>
      <x:c r="F113" s="4"/>
      <x:c r="G113" s="4"/>
      <x:c r="H113" s="4"/>
      <x:c r="I113" s="4"/>
      <x:c r="J113" s="4"/>
      <x:c r="K113" s="4"/>
      <x:c r="L113" s="4"/>
      <x:c r="M113" s="4"/>
      <x:c r="N113" s="4"/>
      <x:c r="O113" s="4"/>
      <x:c r="P113" s="4"/>
      <x:c r="Q113" s="4"/>
      <x:c r="R113" s="4"/>
      <x:c r="S113" s="4"/>
      <x:c r="T113" s="4"/>
    </x:row>
    <x:row r="114">
      <x:c r="A114" s="4"/>
      <x:c r="B114" s="4"/>
      <x:c r="C114" s="4"/>
      <x:c r="D114" s="4"/>
      <x:c r="E114" s="4"/>
      <x:c r="F114" s="4"/>
      <x:c r="G114" s="4"/>
      <x:c r="H114" s="4"/>
      <x:c r="I114" s="4"/>
      <x:c r="J114" s="4"/>
      <x:c r="K114" s="4"/>
      <x:c r="L114" s="4"/>
      <x:c r="M114" s="4"/>
      <x:c r="N114" s="4"/>
      <x:c r="O114" s="4"/>
      <x:c r="P114" s="4"/>
      <x:c r="Q114" s="4"/>
      <x:c r="R114" s="4"/>
      <x:c r="S114" s="4"/>
      <x:c r="T114" s="4"/>
    </x:row>
    <x:row r="115">
      <x:c r="A115" s="4"/>
      <x:c r="B115" s="4"/>
      <x:c r="C115" s="4"/>
      <x:c r="D115" s="4"/>
      <x:c r="E115" s="4"/>
      <x:c r="F115" s="4"/>
      <x:c r="G115" s="4"/>
      <x:c r="H115" s="4"/>
      <x:c r="I115" s="4"/>
      <x:c r="J115" s="4"/>
      <x:c r="K115" s="4"/>
      <x:c r="L115" s="4"/>
      <x:c r="M115" s="4"/>
      <x:c r="N115" s="4"/>
      <x:c r="O115" s="4"/>
      <x:c r="P115" s="4"/>
      <x:c r="Q115" s="4"/>
      <x:c r="R115" s="4"/>
      <x:c r="S115" s="4"/>
      <x:c r="T115" s="4"/>
    </x:row>
    <x:row r="116">
      <x:c r="A116" s="4"/>
      <x:c r="B116" s="4"/>
      <x:c r="C116" s="4"/>
      <x:c r="D116" s="4"/>
      <x:c r="E116" s="4"/>
      <x:c r="F116" s="4"/>
      <x:c r="G116" s="4"/>
      <x:c r="H116" s="4"/>
      <x:c r="I116" s="4"/>
      <x:c r="J116" s="4"/>
      <x:c r="K116" s="4"/>
      <x:c r="L116" s="4"/>
      <x:c r="M116" s="4"/>
      <x:c r="N116" s="4"/>
      <x:c r="O116" s="4"/>
      <x:c r="P116" s="4"/>
      <x:c r="Q116" s="4"/>
      <x:c r="R116" s="4"/>
      <x:c r="S116" s="4"/>
      <x:c r="T116" s="4"/>
    </x:row>
    <x:row r="117">
      <x:c r="A117" s="4"/>
      <x:c r="B117" s="4"/>
      <x:c r="C117" s="4"/>
      <x:c r="D117" s="4"/>
      <x:c r="E117" s="4"/>
      <x:c r="F117" s="4"/>
      <x:c r="G117" s="4"/>
      <x:c r="H117" s="4"/>
      <x:c r="I117" s="4"/>
      <x:c r="J117" s="4"/>
      <x:c r="K117" s="4"/>
      <x:c r="L117" s="4"/>
      <x:c r="M117" s="4"/>
      <x:c r="N117" s="4"/>
      <x:c r="O117" s="4"/>
      <x:c r="P117" s="4"/>
      <x:c r="Q117" s="4"/>
      <x:c r="R117" s="4"/>
      <x:c r="S117" s="4"/>
      <x:c r="T117" s="4"/>
    </x:row>
    <x:row r="118">
      <x:c r="A118" s="4"/>
      <x:c r="B118" s="4"/>
      <x:c r="C118" s="4"/>
      <x:c r="D118" s="4"/>
      <x:c r="E118" s="4"/>
      <x:c r="F118" s="4"/>
      <x:c r="G118" s="4"/>
      <x:c r="H118" s="4"/>
      <x:c r="I118" s="4"/>
      <x:c r="J118" s="4"/>
      <x:c r="K118" s="4"/>
      <x:c r="L118" s="4"/>
      <x:c r="M118" s="4"/>
      <x:c r="N118" s="4"/>
      <x:c r="O118" s="4"/>
      <x:c r="P118" s="4"/>
      <x:c r="Q118" s="4"/>
      <x:c r="R118" s="4"/>
      <x:c r="S118" s="4"/>
      <x:c r="T118" s="4"/>
    </x:row>
    <x:row r="119">
      <x:c r="A119" s="4"/>
      <x:c r="B119" s="4"/>
      <x:c r="C119" s="4"/>
      <x:c r="D119" s="4"/>
      <x:c r="E119" s="4"/>
      <x:c r="F119" s="4"/>
      <x:c r="G119" s="4"/>
      <x:c r="H119" s="4"/>
      <x:c r="I119" s="4"/>
      <x:c r="J119" s="4"/>
      <x:c r="K119" s="4"/>
      <x:c r="L119" s="4"/>
      <x:c r="M119" s="4"/>
      <x:c r="N119" s="4"/>
      <x:c r="O119" s="4"/>
      <x:c r="P119" s="4"/>
      <x:c r="Q119" s="4"/>
      <x:c r="R119" s="4"/>
      <x:c r="S119" s="4"/>
      <x:c r="T119" s="4"/>
    </x:row>
    <x:row r="120">
      <x:c r="A120" s="4"/>
      <x:c r="B120" s="4"/>
      <x:c r="C120" s="4"/>
      <x:c r="D120" s="4"/>
      <x:c r="E120" s="4"/>
      <x:c r="F120" s="4"/>
      <x:c r="G120" s="4"/>
      <x:c r="H120" s="4"/>
      <x:c r="I120" s="4"/>
      <x:c r="J120" s="4"/>
      <x:c r="K120" s="4"/>
      <x:c r="L120" s="4"/>
      <x:c r="M120" s="4"/>
      <x:c r="N120" s="4"/>
      <x:c r="O120" s="4"/>
      <x:c r="P120" s="4"/>
      <x:c r="Q120" s="4"/>
      <x:c r="R120" s="4"/>
      <x:c r="S120" s="4"/>
      <x:c r="T120" s="4"/>
    </x:row>
  </x:sheetData>
  <x:mergeCells>
    <x:mergeCell ref="A2:B2"/>
    <x:mergeCell ref="C2:D2"/>
    <x:mergeCell ref="E2:F2"/>
    <x:mergeCell ref="G2:H2"/>
    <x:mergeCell ref="I2:J2"/>
    <x:mergeCell ref="K2:L2"/>
    <x:mergeCell ref="M2:N2"/>
    <x:mergeCell ref="O2:Q2"/>
    <x:mergeCell ref="R2:T2"/>
    <x:mergeCell ref="A4:T4"/>
    <x:mergeCell ref="A6:T6"/>
    <x:mergeCell ref="A7:T7"/>
    <x:mergeCell ref="A9:E9"/>
  </x:mergeCells>
  <x:conditionalFormatting sqref="D11:D21">
    <x:cfRule type="containsText" dxfId="10" priority="1" operator="containsText" text="ERROR"/>
  </x:conditionalFormatting>
  <x:pageMargins left="0.7" right="0.7" top="0.75" bottom="0.75" header="0.3" footer="0.3"/>
</x:worksheet>
</file>