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da34ef2ea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بدأ-هنا" sheetId="1" r:id="R5bd08751d88048d2"/>
    <x:sheet xmlns:r="http://schemas.openxmlformats.org/officeDocument/2006/relationships" name="الإعدادات" sheetId="2" r:id="R1c68cde326e048ff"/>
    <x:sheet xmlns:r="http://schemas.openxmlformats.org/officeDocument/2006/relationships" name="العملاء" sheetId="3" r:id="R5c42d7e6c97b4a82"/>
    <x:sheet xmlns:r="http://schemas.openxmlformats.org/officeDocument/2006/relationships" name="سجل-التواصل" sheetId="4" r:id="R35d60ac95e0046c6"/>
    <x:sheet xmlns:r="http://schemas.openxmlformats.org/officeDocument/2006/relationships" name="ملخص-المتابعة" sheetId="5" r:id="Rfeef321453224fa9"/>
    <x:sheet xmlns:r="http://schemas.openxmlformats.org/officeDocument/2006/relationships" name="لوحة-المعلومات" sheetId="6" r:id="R5045d3f48d6546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11">
    <x:font>
      <x:sz val="11"/>
      <x:name val="Carlito"/>
    </x:font>
    <x:font>
      <x:sz val="10"/>
      <x:color rgb="FF243746"/>
      <x:name val="Arial"/>
    </x:font>
    <x:font>
      <x:b/>
      <x:sz val="20"/>
      <x:color rgb="FFFFFFFF"/>
      <x:name val="Arial"/>
    </x:font>
    <x:font>
      <x:i/>
      <x:sz val="10"/>
      <x:color rgb="FF5E7484"/>
      <x:name val="Arial"/>
    </x:font>
    <x:font>
      <x:b/>
      <x:sz val="10"/>
      <x:color rgb="FFFFFFFF"/>
      <x:name val="Arial"/>
    </x:font>
    <x:font>
      <x:b/>
      <x:sz val="10"/>
      <x:color rgb="FF243746"/>
      <x:name val="Arial"/>
    </x:font>
    <x:font>
      <x:i/>
      <x:sz val="9"/>
      <x:color rgb="FF5E7484"/>
      <x:name val="Arial"/>
    </x:font>
    <x:font>
      <x:sz val="9"/>
      <x:color rgb="FF5E7484"/>
      <x:name val="Arial"/>
    </x:font>
    <x:font>
      <x:b/>
      <x:sz val="9"/>
      <x:color rgb="FFFFFFFF"/>
      <x:name val="Arial"/>
    </x:font>
    <x:font>
      <x:b/>
      <x:sz val="20"/>
      <x:color rgb="FF17354D"/>
      <x:name val="Arial"/>
    </x:font>
    <x:font>
      <x:b/>
      <x:sz val="11"/>
      <x:color rgb="FF243746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17354D"/>
      </x:patternFill>
    </x:fill>
    <x:fill>
      <x:patternFill patternType="solid">
        <x:fgColor rgb="FFDDF3F1"/>
      </x:patternFill>
    </x:fill>
    <x:fill>
      <x:patternFill patternType="solid">
        <x:fgColor rgb="FF168A89"/>
      </x:patternFill>
    </x:fill>
    <x:fill>
      <x:patternFill patternType="solid">
        <x:fgColor rgb="FF0F6F70"/>
      </x:patternFill>
    </x:fill>
    <x:fill>
      <x:patternFill patternType="solid">
        <x:fgColor rgb="FFEAF3F7"/>
      </x:patternFill>
    </x:fill>
    <x:fill>
      <x:patternFill patternType="solid">
        <x:fgColor rgb="FFFFFFFF"/>
      </x:patternFill>
    </x:fill>
    <x:fill>
      <x:patternFill patternType="solid">
        <x:fgColor rgb="FFFFF6D8"/>
      </x:patternFill>
    </x:fill>
    <x:fill>
      <x:patternFill patternType="solid">
        <x:fgColor rgb="FFF3F6F8"/>
      </x:patternFill>
    </x:fill>
    <x:fill>
      <x:patternFill patternType="solid">
        <x:fgColor rgb="FFFFF1CF"/>
      </x:patternFill>
    </x:fill>
  </x:fills>
  <x:borders count="20">
    <x:border/>
    <x:border>
      <x:right style="thin">
        <x:color rgb="FFCCD9E0"/>
      </x:right>
      <x:bottom style="thin">
        <x:color rgb="FFCCD9E0"/>
      </x:bottom>
    </x:border>
    <x:border>
      <x:left style="thin">
        <x:color rgb="FFCCD9E0"/>
      </x:left>
      <x:right style="thin">
        <x:color rgb="FFCCD9E0"/>
      </x:right>
      <x:bottom style="thin">
        <x:color rgb="FFCCD9E0"/>
      </x:bottom>
    </x:border>
    <x:border>
      <x:left style="thin">
        <x:color rgb="FFCCD9E0"/>
      </x:left>
      <x:bottom style="thin">
        <x:color rgb="FFCCD9E0"/>
      </x:bottom>
    </x:border>
    <x:border>
      <x:right style="thin">
        <x:color rgb="FFCCD9E0"/>
      </x:right>
      <x:top style="thin">
        <x:color rgb="FFCCD9E0"/>
      </x:top>
      <x:bottom style="thin">
        <x:color rgb="FFCCD9E0"/>
      </x:bottom>
    </x:border>
    <x:border>
      <x:left style="thin">
        <x:color rgb="FFCCD9E0"/>
      </x:left>
      <x:right style="thin">
        <x:color rgb="FFCCD9E0"/>
      </x:right>
      <x:top style="thin">
        <x:color rgb="FFCCD9E0"/>
      </x:top>
      <x:bottom style="thin">
        <x:color rgb="FFCCD9E0"/>
      </x:bottom>
    </x:border>
    <x:border>
      <x:left style="thin">
        <x:color rgb="FFCCD9E0"/>
      </x:left>
      <x:top style="thin">
        <x:color rgb="FFCCD9E0"/>
      </x:top>
      <x:bottom style="thin">
        <x:color rgb="FFCCD9E0"/>
      </x:bottom>
    </x:border>
    <x:border>
      <x:right style="thin">
        <x:color rgb="FFCCD9E0"/>
      </x:right>
      <x:top style="thin">
        <x:color rgb="FFCCD9E0"/>
      </x:top>
    </x:border>
    <x:border>
      <x:left style="thin">
        <x:color rgb="FFCCD9E0"/>
      </x:left>
      <x:right style="thin">
        <x:color rgb="FFCCD9E0"/>
      </x:right>
      <x:top style="thin">
        <x:color rgb="FFCCD9E0"/>
      </x:top>
    </x:border>
    <x:border>
      <x:left style="thin">
        <x:color rgb="FFCCD9E0"/>
      </x:left>
      <x:top style="thin">
        <x:color rgb="FFCCD9E0"/>
      </x:top>
    </x:border>
    <x:border>
      <x:top style="thin">
        <x:color rgb="FFCCD9E0"/>
      </x:top>
    </x:border>
    <x:border>
      <x:bottom style="thin">
        <x:color rgb="FFCCD9E0"/>
      </x:bottom>
    </x:border>
    <x:border>
      <x:left style="thin">
        <x:color rgb="FFD79525"/>
      </x:left>
      <x:top style="thin">
        <x:color rgb="FFD79525"/>
      </x:top>
    </x:border>
    <x:border>
      <x:top style="thin">
        <x:color rgb="FFD79525"/>
      </x:top>
    </x:border>
    <x:border>
      <x:right style="thin">
        <x:color rgb="FFD79525"/>
      </x:right>
      <x:top style="thin">
        <x:color rgb="FFD79525"/>
      </x:top>
    </x:border>
    <x:border>
      <x:left style="thin">
        <x:color rgb="FFD79525"/>
      </x:left>
    </x:border>
    <x:border>
      <x:right style="thin">
        <x:color rgb="FFD79525"/>
      </x:right>
    </x:border>
    <x:border>
      <x:left style="thin">
        <x:color rgb="FFD79525"/>
      </x:left>
      <x:bottom style="thin">
        <x:color rgb="FFD79525"/>
      </x:bottom>
    </x:border>
    <x:border>
      <x:bottom style="thin">
        <x:color rgb="FFD79525"/>
      </x:bottom>
    </x:border>
    <x:border>
      <x:right style="thin">
        <x:color rgb="FFD79525"/>
      </x:right>
      <x:bottom style="thin">
        <x:color rgb="FFD79525"/>
      </x:bottom>
    </x:border>
  </x:borders>
  <x:cellStyleXfs count="1">
    <x:xf numFmtId="0" fontId="0" fillId="0" borderId="0"/>
  </x:cellStyleXfs>
  <x:cellXfs count="1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4" fillId="5" borderId="0" xfId="0" applyNumberFormat="1" applyFont="1" applyFill="1" applyBorder="1" applyAlignment="1">
      <x:alignment horizontal="right"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horizontal="right" vertical="center"/>
    </x:xf>
    <x:xf numFmtId="0" fontId="5" fillId="6" borderId="0" xfId="0" applyNumberFormat="1" applyFont="1" applyFill="1" applyBorder="1" applyAlignment="1">
      <x:alignment horizontal="right" vertical="center"/>
    </x:xf>
    <x:xf numFmtId="0" fontId="5" fillId="6" borderId="0" xfId="0" applyNumberFormat="1" applyFont="1" applyFill="1" applyBorder="1" applyAlignment="1">
      <x:alignment horizontal="right" vertical="center" wrapText="1"/>
    </x:xf>
    <x:xf numFmtId="0" fontId="1" fillId="7" borderId="0" xfId="0" applyNumberFormat="1" applyFont="1" applyFill="1" applyBorder="1" applyAlignment="1">
      <x:alignment horizontal="right" vertical="center"/>
    </x:xf>
    <x:xf numFmtId="0" fontId="1" fillId="7" borderId="1" xfId="0" applyNumberFormat="1" applyFont="1" applyFill="1" applyBorder="1" applyAlignment="1">
      <x:alignment horizontal="right" vertical="center"/>
    </x:xf>
    <x:xf numFmtId="0" fontId="1" fillId="7" borderId="2" xfId="0" applyNumberFormat="1" applyFont="1" applyFill="1" applyBorder="1" applyAlignment="1">
      <x:alignment horizontal="right" vertical="center"/>
    </x:xf>
    <x:xf numFmtId="0" fontId="1" fillId="7" borderId="3" xfId="0" applyNumberFormat="1" applyFont="1" applyFill="1" applyBorder="1" applyAlignment="1">
      <x:alignment horizontal="right" vertical="center"/>
    </x:xf>
    <x:xf numFmtId="0" fontId="1" fillId="7" borderId="4" xfId="0" applyNumberFormat="1" applyFont="1" applyFill="1" applyBorder="1" applyAlignment="1">
      <x:alignment horizontal="right" vertical="center"/>
    </x:xf>
    <x:xf numFmtId="0" fontId="1" fillId="7" borderId="5" xfId="0" applyNumberFormat="1" applyFont="1" applyFill="1" applyBorder="1" applyAlignment="1">
      <x:alignment horizontal="right" vertical="center"/>
    </x:xf>
    <x:xf numFmtId="0" fontId="1" fillId="7" borderId="6" xfId="0" applyNumberFormat="1" applyFont="1" applyFill="1" applyBorder="1" applyAlignment="1">
      <x:alignment horizontal="right" vertical="center"/>
    </x:xf>
    <x:xf numFmtId="0" fontId="1" fillId="7" borderId="7" xfId="0" applyNumberFormat="1" applyFont="1" applyFill="1" applyBorder="1" applyAlignment="1">
      <x:alignment horizontal="right" vertical="center"/>
    </x:xf>
    <x:xf numFmtId="0" fontId="1" fillId="7" borderId="8" xfId="0" applyNumberFormat="1" applyFont="1" applyFill="1" applyBorder="1" applyAlignment="1">
      <x:alignment horizontal="right" vertical="center"/>
    </x:xf>
    <x:xf numFmtId="0" fontId="1" fillId="7" borderId="9" xfId="0" applyNumberFormat="1" applyFont="1" applyFill="1" applyBorder="1" applyAlignment="1">
      <x:alignment horizontal="right" vertical="center"/>
    </x:xf>
    <x:xf numFmtId="0" fontId="1" fillId="7" borderId="1" xfId="0" applyNumberFormat="1" applyFont="1" applyFill="1" applyBorder="1" applyAlignment="1">
      <x:alignment horizontal="right" vertical="center" wrapText="1"/>
    </x:xf>
    <x:xf numFmtId="0" fontId="1" fillId="7" borderId="2" xfId="0" applyNumberFormat="1" applyFont="1" applyFill="1" applyBorder="1" applyAlignment="1">
      <x:alignment horizontal="right" vertical="center" wrapText="1"/>
    </x:xf>
    <x:xf numFmtId="0" fontId="1" fillId="7" borderId="3" xfId="0" applyNumberFormat="1" applyFont="1" applyFill="1" applyBorder="1" applyAlignment="1">
      <x:alignment horizontal="right" vertical="center" wrapText="1"/>
    </x:xf>
    <x:xf numFmtId="0" fontId="1" fillId="7" borderId="4" xfId="0" applyNumberFormat="1" applyFont="1" applyFill="1" applyBorder="1" applyAlignment="1">
      <x:alignment horizontal="right" vertical="center" wrapText="1"/>
    </x:xf>
    <x:xf numFmtId="0" fontId="1" fillId="7" borderId="5" xfId="0" applyNumberFormat="1" applyFont="1" applyFill="1" applyBorder="1" applyAlignment="1">
      <x:alignment horizontal="right" vertical="center" wrapText="1"/>
    </x:xf>
    <x:xf numFmtId="0" fontId="1" fillId="7" borderId="6" xfId="0" applyNumberFormat="1" applyFont="1" applyFill="1" applyBorder="1" applyAlignment="1">
      <x:alignment horizontal="right" vertical="center" wrapText="1"/>
    </x:xf>
    <x:xf numFmtId="0" fontId="1" fillId="7" borderId="7" xfId="0" applyNumberFormat="1" applyFont="1" applyFill="1" applyBorder="1" applyAlignment="1">
      <x:alignment horizontal="right" vertical="center" wrapText="1"/>
    </x:xf>
    <x:xf numFmtId="0" fontId="1" fillId="7" borderId="8" xfId="0" applyNumberFormat="1" applyFont="1" applyFill="1" applyBorder="1" applyAlignment="1">
      <x:alignment horizontal="right" vertical="center" wrapText="1"/>
    </x:xf>
    <x:xf numFmtId="0" fontId="1" fillId="7" borderId="9" xfId="0" applyNumberFormat="1" applyFont="1" applyFill="1" applyBorder="1" applyAlignment="1">
      <x:alignment horizontal="right" vertical="center" wrapText="1"/>
    </x:xf>
    <x:xf numFmtId="0" fontId="5" fillId="6" borderId="5" xfId="0" applyNumberFormat="1" applyFont="1" applyFill="1" applyBorder="1" applyAlignment="1">
      <x:alignment horizontal="right" vertical="center"/>
    </x:xf>
    <x:xf numFmtId="0" fontId="1" fillId="8" borderId="0" xfId="0" applyNumberFormat="1" applyFont="1" applyFill="1" applyBorder="1" applyAlignment="1">
      <x:alignment horizontal="right" vertical="center"/>
    </x:xf>
    <x:xf numFmtId="0" fontId="1" fillId="8" borderId="5" xfId="0" applyNumberFormat="1" applyFont="1" applyFill="1" applyBorder="1" applyAlignment="1">
      <x:alignment horizontal="right" vertical="center"/>
    </x:xf>
    <x:xf numFmtId="0" fontId="1" fillId="9" borderId="0" xfId="0" applyNumberFormat="1" applyFont="1" applyFill="1" applyBorder="1" applyAlignment="1">
      <x:alignment horizontal="right" vertical="center"/>
    </x:xf>
    <x:xf numFmtId="0" fontId="6" fillId="9" borderId="0" xfId="0" applyNumberFormat="1" applyFont="1" applyFill="1" applyBorder="1" applyAlignment="1">
      <x:alignment horizontal="right" vertical="center"/>
    </x:xf>
    <x:xf numFmtId="0" fontId="6" fillId="9" borderId="9" xfId="0" applyNumberFormat="1" applyFont="1" applyFill="1" applyBorder="1" applyAlignment="1">
      <x:alignment horizontal="right" vertical="center"/>
    </x:xf>
    <x:xf numFmtId="0" fontId="6" fillId="9" borderId="10" xfId="0" applyNumberFormat="1" applyFont="1" applyFill="1" applyBorder="1" applyAlignment="1">
      <x:alignment horizontal="right" vertical="center"/>
    </x:xf>
    <x:xf numFmtId="0" fontId="6" fillId="9" borderId="7" xfId="0" applyNumberFormat="1" applyFont="1" applyFill="1" applyBorder="1" applyAlignment="1">
      <x:alignment horizontal="right" vertical="center"/>
    </x:xf>
    <x:xf numFmtId="0" fontId="6" fillId="9" borderId="3" xfId="0" applyNumberFormat="1" applyFont="1" applyFill="1" applyBorder="1" applyAlignment="1">
      <x:alignment horizontal="right" vertical="center"/>
    </x:xf>
    <x:xf numFmtId="0" fontId="6" fillId="9" borderId="11" xfId="0" applyNumberFormat="1" applyFont="1" applyFill="1" applyBorder="1" applyAlignment="1">
      <x:alignment horizontal="right" vertical="center"/>
    </x:xf>
    <x:xf numFmtId="0" fontId="6" fillId="9" borderId="1" xfId="0" applyNumberFormat="1" applyFont="1" applyFill="1" applyBorder="1" applyAlignment="1">
      <x:alignment horizontal="right" vertical="center"/>
    </x:xf>
    <x:xf numFmtId="0" fontId="6" fillId="9" borderId="9" xfId="0" applyNumberFormat="1" applyFont="1" applyFill="1" applyBorder="1" applyAlignment="1">
      <x:alignment horizontal="right" vertical="center" wrapText="1"/>
    </x:xf>
    <x:xf numFmtId="0" fontId="6" fillId="9" borderId="10" xfId="0" applyNumberFormat="1" applyFont="1" applyFill="1" applyBorder="1" applyAlignment="1">
      <x:alignment horizontal="right" vertical="center" wrapText="1"/>
    </x:xf>
    <x:xf numFmtId="0" fontId="6" fillId="9" borderId="7" xfId="0" applyNumberFormat="1" applyFont="1" applyFill="1" applyBorder="1" applyAlignment="1">
      <x:alignment horizontal="right" vertical="center" wrapText="1"/>
    </x:xf>
    <x:xf numFmtId="0" fontId="6" fillId="9" borderId="3" xfId="0" applyNumberFormat="1" applyFont="1" applyFill="1" applyBorder="1" applyAlignment="1">
      <x:alignment horizontal="right" vertical="center" wrapText="1"/>
    </x:xf>
    <x:xf numFmtId="0" fontId="6" fillId="9" borderId="11" xfId="0" applyNumberFormat="1" applyFont="1" applyFill="1" applyBorder="1" applyAlignment="1">
      <x:alignment horizontal="right" vertical="center" wrapText="1"/>
    </x:xf>
    <x:xf numFmtId="0" fontId="6" fillId="9" borderId="1" xfId="0" applyNumberFormat="1" applyFont="1" applyFill="1" applyBorder="1" applyAlignment="1">
      <x:alignment horizontal="right" vertical="center" wrapText="1"/>
    </x:xf>
    <x:xf numFmtId="0" fontId="5" fillId="6" borderId="5" xfId="0" applyNumberFormat="1" applyFont="1" applyFill="1" applyBorder="1" applyAlignment="1">
      <x:alignment horizontal="right" vertical="center" wrapText="1"/>
    </x:xf>
    <x:xf numFmtId="0" fontId="7" fillId="7" borderId="0" xfId="0" applyNumberFormat="1" applyFont="1" applyFill="1" applyBorder="1" applyAlignment="1">
      <x:alignment horizontal="right" vertical="center"/>
    </x:xf>
    <x:xf numFmtId="0" fontId="7" fillId="7" borderId="5" xfId="0" applyNumberFormat="1" applyFont="1" applyFill="1" applyBorder="1" applyAlignment="1">
      <x:alignment horizontal="right" vertical="center"/>
    </x:xf>
    <x:xf numFmtId="0" fontId="7" fillId="7" borderId="5" xfId="0" applyNumberFormat="1" applyFont="1" applyFill="1" applyBorder="1" applyAlignment="1">
      <x:alignment horizontal="right" vertical="center" wrapText="1"/>
    </x:xf>
    <x:xf numFmtId="200" fontId="1" fillId="8" borderId="5" xfId="0" applyNumberFormat="1" applyFont="1" applyFill="1" applyBorder="1" applyAlignment="1">
      <x:alignment horizontal="right" vertical="center"/>
    </x:xf>
    <x:xf numFmtId="201" fontId="1" fillId="8" borderId="5" xfId="0" applyNumberFormat="1" applyFont="1" applyFill="1" applyBorder="1" applyAlignment="1">
      <x:alignment horizontal="right" vertical="center"/>
    </x:xf>
    <x:xf numFmtId="0" fontId="8" fillId="4" borderId="0" xfId="0" applyNumberFormat="1" applyFont="1" applyFill="1" applyBorder="1" applyAlignment="1">
      <x:alignment horizontal="right" vertical="center"/>
    </x:xf>
    <x:xf numFmtId="0" fontId="8" fillId="4" borderId="5" xfId="0" applyNumberFormat="1" applyFont="1" applyFill="1" applyBorder="1" applyAlignment="1">
      <x:alignment horizontal="right" vertical="center"/>
    </x:xf>
    <x:xf numFmtId="0" fontId="8" fillId="4" borderId="5" xfId="0" applyNumberFormat="1" applyFont="1" applyFill="1" applyBorder="1" applyAlignment="1">
      <x:alignment horizontal="right" vertical="center" wrapText="1"/>
    </x:xf>
    <x:xf numFmtId="0" fontId="8" fillId="4" borderId="5" xfId="0" applyNumberFormat="1" applyFont="1" applyFill="1" applyBorder="1" applyAlignment="1">
      <x:alignment horizontal="center" vertical="center" wrapText="1"/>
    </x:xf>
    <x:xf numFmtId="0" fontId="1" fillId="8" borderId="5" xfId="0" applyNumberFormat="1" applyFont="1" applyFill="1" applyBorder="1" applyAlignment="1">
      <x:alignment horizontal="right" vertical="center" wrapText="1"/>
    </x:xf>
    <x:xf numFmtId="0" fontId="6" fillId="9" borderId="0" xfId="0" applyNumberFormat="1" applyFont="1" applyFill="1" applyBorder="1" applyAlignment="1">
      <x:alignment horizontal="right" vertical="center" wrapText="1"/>
    </x:xf>
    <x:xf numFmtId="0" fontId="1" fillId="6" borderId="5" xfId="0" applyNumberFormat="1" applyFont="1" applyFill="1" applyBorder="1" applyAlignment="1">
      <x:alignment horizontal="right" vertical="center"/>
    </x:xf>
    <x:xf numFmtId="0" fontId="1" fillId="6" borderId="5" xfId="0" applyNumberFormat="1" applyFont="1" applyFill="1" applyBorder="1" applyAlignment="1">
      <x:alignment horizontal="center" vertical="center"/>
    </x:xf>
    <x:xf numFmtId="0" fontId="1" fillId="8" borderId="5" xfId="0" applyNumberFormat="1" applyFont="1" applyFill="1" applyBorder="1" applyAlignment="1">
      <x:alignment horizontal="center" vertical="center"/>
    </x:xf>
    <x:xf numFmtId="200" fontId="1" fillId="8" borderId="5" xfId="0" applyNumberFormat="1" applyFont="1" applyFill="1" applyBorder="1" applyAlignment="1">
      <x:alignment horizontal="right" vertical="center" wrapText="1"/>
    </x:xf>
    <x:xf numFmtId="200" fontId="1" fillId="6" borderId="5" xfId="0" applyNumberFormat="1" applyFont="1" applyFill="1" applyBorder="1" applyAlignment="1">
      <x:alignment horizontal="center" vertical="center"/>
    </x:xf>
    <x:xf numFmtId="200" fontId="1" fillId="8" borderId="5" xfId="0" applyNumberFormat="1" applyFont="1" applyFill="1" applyBorder="1" applyAlignment="1">
      <x:alignment horizontal="center" vertical="center"/>
    </x:xf>
    <x:xf numFmtId="201" fontId="1" fillId="6" borderId="5" xfId="0" applyNumberFormat="1" applyFont="1" applyFill="1" applyBorder="1" applyAlignment="1">
      <x:alignment horizontal="center" vertical="center"/>
    </x:xf>
    <x:xf numFmtId="0" fontId="1" fillId="6" borderId="5" xfId="0" applyNumberFormat="1" applyFont="1" applyFill="1" applyBorder="1" applyAlignment="1">
      <x:alignment horizontal="right" vertical="center" wrapText="1"/>
    </x:xf>
    <x:xf numFmtId="0" fontId="1" fillId="0" borderId="5" xfId="0" applyNumberFormat="1" applyFont="1" applyFill="1" applyBorder="1" applyAlignment="1">
      <x:alignment horizontal="right" vertical="center"/>
    </x:xf>
    <x:xf numFmtId="0" fontId="1" fillId="0" borderId="5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0" fontId="4" fillId="2" borderId="5" xfId="0" applyNumberFormat="1" applyFont="1" applyFill="1" applyBorder="1" applyAlignment="1">
      <x:alignment horizontal="center" vertical="center"/>
    </x:xf>
    <x:xf numFmtId="0" fontId="8" fillId="4" borderId="6" xfId="0" applyNumberFormat="1" applyFont="1" applyFill="1" applyBorder="1" applyAlignment="1">
      <x:alignment horizontal="right" vertical="center"/>
    </x:xf>
    <x:xf numFmtId="0" fontId="8" fillId="4" borderId="4" xfId="0" applyNumberFormat="1" applyFont="1" applyFill="1" applyBorder="1" applyAlignment="1">
      <x:alignment horizontal="right" vertical="center"/>
    </x:xf>
    <x:xf numFmtId="0" fontId="8" fillId="4" borderId="6" xfId="0" applyNumberFormat="1" applyFont="1" applyFill="1" applyBorder="1" applyAlignment="1">
      <x:alignment horizontal="right" vertical="center" wrapText="1"/>
    </x:xf>
    <x:xf numFmtId="0" fontId="8" fillId="4" borderId="4" xfId="0" applyNumberFormat="1" applyFont="1" applyFill="1" applyBorder="1" applyAlignment="1">
      <x:alignment horizontal="right" vertical="center" wrapText="1"/>
    </x:xf>
    <x:xf numFmtId="0" fontId="8" fillId="4" borderId="6" xfId="0" applyNumberFormat="1" applyFont="1" applyFill="1" applyBorder="1" applyAlignment="1">
      <x:alignment horizontal="center" vertical="center" wrapText="1"/>
    </x:xf>
    <x:xf numFmtId="0" fontId="8" fillId="4" borderId="4" xfId="0" applyNumberFormat="1" applyFont="1" applyFill="1" applyBorder="1" applyAlignment="1">
      <x:alignment horizontal="center" vertical="center" wrapText="1"/>
    </x:xf>
    <x:xf numFmtId="0" fontId="9" fillId="6" borderId="0" xfId="0" applyNumberFormat="1" applyFont="1" applyFill="1" applyBorder="1" applyAlignment="1">
      <x:alignment horizontal="right" vertical="center"/>
    </x:xf>
    <x:xf numFmtId="0" fontId="9" fillId="6" borderId="9" xfId="0" applyNumberFormat="1" applyFont="1" applyFill="1" applyBorder="1" applyAlignment="1">
      <x:alignment horizontal="right" vertical="center"/>
    </x:xf>
    <x:xf numFmtId="0" fontId="9" fillId="6" borderId="7" xfId="0" applyNumberFormat="1" applyFont="1" applyFill="1" applyBorder="1" applyAlignment="1">
      <x:alignment horizontal="right" vertical="center"/>
    </x:xf>
    <x:xf numFmtId="0" fontId="9" fillId="6" borderId="3" xfId="0" applyNumberFormat="1" applyFont="1" applyFill="1" applyBorder="1" applyAlignment="1">
      <x:alignment horizontal="right" vertical="center"/>
    </x:xf>
    <x:xf numFmtId="0" fontId="9" fillId="6" borderId="1" xfId="0" applyNumberFormat="1" applyFont="1" applyFill="1" applyBorder="1" applyAlignment="1">
      <x:alignment horizontal="right" vertical="center"/>
    </x:xf>
    <x:xf numFmtId="201" fontId="9" fillId="6" borderId="9" xfId="0" applyNumberFormat="1" applyFont="1" applyFill="1" applyBorder="1" applyAlignment="1">
      <x:alignment horizontal="right" vertical="center"/>
    </x:xf>
    <x:xf numFmtId="201" fontId="9" fillId="6" borderId="7" xfId="0" applyNumberFormat="1" applyFont="1" applyFill="1" applyBorder="1" applyAlignment="1">
      <x:alignment horizontal="right" vertical="center"/>
    </x:xf>
    <x:xf numFmtId="201" fontId="9" fillId="6" borderId="3" xfId="0" applyNumberFormat="1" applyFont="1" applyFill="1" applyBorder="1" applyAlignment="1">
      <x:alignment horizontal="right" vertical="center"/>
    </x:xf>
    <x:xf numFmtId="201" fontId="9" fillId="6" borderId="1" xfId="0" applyNumberFormat="1" applyFont="1" applyFill="1" applyBorder="1" applyAlignment="1">
      <x:alignment horizontal="right" vertical="center"/>
    </x:xf>
    <x:xf numFmtId="201" fontId="9" fillId="6" borderId="9" xfId="0" applyNumberFormat="1" applyFont="1" applyFill="1" applyBorder="1" applyAlignment="1">
      <x:alignment horizontal="center" vertical="center"/>
    </x:xf>
    <x:xf numFmtId="201" fontId="9" fillId="6" borderId="7" xfId="0" applyNumberFormat="1" applyFont="1" applyFill="1" applyBorder="1" applyAlignment="1">
      <x:alignment horizontal="center" vertical="center"/>
    </x:xf>
    <x:xf numFmtId="201" fontId="9" fillId="6" borderId="3" xfId="0" applyNumberFormat="1" applyFont="1" applyFill="1" applyBorder="1" applyAlignment="1">
      <x:alignment horizontal="center" vertical="center"/>
    </x:xf>
    <x:xf numFmtId="201" fontId="9" fillId="6" borderId="1" xfId="0" applyNumberFormat="1" applyFont="1" applyFill="1" applyBorder="1" applyAlignment="1">
      <x:alignment horizontal="center" vertical="center"/>
    </x:xf>
    <x:xf numFmtId="0" fontId="1" fillId="10" borderId="0" xfId="0" applyNumberFormat="1" applyFont="1" applyFill="1" applyBorder="1" applyAlignment="1">
      <x:alignment horizontal="right" vertical="center"/>
    </x:xf>
    <x:xf numFmtId="0" fontId="10" fillId="10" borderId="0" xfId="0" applyNumberFormat="1" applyFont="1" applyFill="1" applyBorder="1" applyAlignment="1">
      <x:alignment horizontal="right" vertical="center"/>
    </x:xf>
    <x:xf numFmtId="0" fontId="10" fillId="10" borderId="12" xfId="0" applyNumberFormat="1" applyFont="1" applyFill="1" applyBorder="1" applyAlignment="1">
      <x:alignment horizontal="right" vertical="center"/>
    </x:xf>
    <x:xf numFmtId="0" fontId="10" fillId="10" borderId="13" xfId="0" applyNumberFormat="1" applyFont="1" applyFill="1" applyBorder="1" applyAlignment="1">
      <x:alignment horizontal="right" vertical="center"/>
    </x:xf>
    <x:xf numFmtId="0" fontId="10" fillId="10" borderId="14" xfId="0" applyNumberFormat="1" applyFont="1" applyFill="1" applyBorder="1" applyAlignment="1">
      <x:alignment horizontal="right" vertical="center"/>
    </x:xf>
    <x:xf numFmtId="0" fontId="10" fillId="10" borderId="15" xfId="0" applyNumberFormat="1" applyFont="1" applyFill="1" applyBorder="1" applyAlignment="1">
      <x:alignment horizontal="right" vertical="center"/>
    </x:xf>
    <x:xf numFmtId="0" fontId="10" fillId="10" borderId="16" xfId="0" applyNumberFormat="1" applyFont="1" applyFill="1" applyBorder="1" applyAlignment="1">
      <x:alignment horizontal="right" vertical="center"/>
    </x:xf>
    <x:xf numFmtId="0" fontId="10" fillId="10" borderId="17" xfId="0" applyNumberFormat="1" applyFont="1" applyFill="1" applyBorder="1" applyAlignment="1">
      <x:alignment horizontal="right" vertical="center"/>
    </x:xf>
    <x:xf numFmtId="0" fontId="10" fillId="10" borderId="18" xfId="0" applyNumberFormat="1" applyFont="1" applyFill="1" applyBorder="1" applyAlignment="1">
      <x:alignment horizontal="right" vertical="center"/>
    </x:xf>
    <x:xf numFmtId="0" fontId="10" fillId="10" borderId="19" xfId="0" applyNumberFormat="1" applyFont="1" applyFill="1" applyBorder="1" applyAlignment="1">
      <x:alignment horizontal="right" vertical="center"/>
    </x:xf>
    <x:xf numFmtId="0" fontId="10" fillId="10" borderId="12" xfId="0" applyNumberFormat="1" applyFont="1" applyFill="1" applyBorder="1" applyAlignment="1">
      <x:alignment horizontal="right" vertical="center" wrapText="1"/>
    </x:xf>
    <x:xf numFmtId="0" fontId="10" fillId="10" borderId="13" xfId="0" applyNumberFormat="1" applyFont="1" applyFill="1" applyBorder="1" applyAlignment="1">
      <x:alignment horizontal="right" vertical="center" wrapText="1"/>
    </x:xf>
    <x:xf numFmtId="0" fontId="10" fillId="10" borderId="14" xfId="0" applyNumberFormat="1" applyFont="1" applyFill="1" applyBorder="1" applyAlignment="1">
      <x:alignment horizontal="right" vertical="center" wrapText="1"/>
    </x:xf>
    <x:xf numFmtId="0" fontId="10" fillId="10" borderId="15" xfId="0" applyNumberFormat="1" applyFont="1" applyFill="1" applyBorder="1" applyAlignment="1">
      <x:alignment horizontal="right" vertical="center" wrapText="1"/>
    </x:xf>
    <x:xf numFmtId="0" fontId="10" fillId="10" borderId="0" xfId="0" applyNumberFormat="1" applyFont="1" applyFill="1" applyBorder="1" applyAlignment="1">
      <x:alignment horizontal="right" vertical="center" wrapText="1"/>
    </x:xf>
    <x:xf numFmtId="0" fontId="10" fillId="10" borderId="16" xfId="0" applyNumberFormat="1" applyFont="1" applyFill="1" applyBorder="1" applyAlignment="1">
      <x:alignment horizontal="right" vertical="center" wrapText="1"/>
    </x:xf>
    <x:xf numFmtId="0" fontId="10" fillId="10" borderId="17" xfId="0" applyNumberFormat="1" applyFont="1" applyFill="1" applyBorder="1" applyAlignment="1">
      <x:alignment horizontal="right" vertical="center" wrapText="1"/>
    </x:xf>
    <x:xf numFmtId="0" fontId="10" fillId="10" borderId="18" xfId="0" applyNumberFormat="1" applyFont="1" applyFill="1" applyBorder="1" applyAlignment="1">
      <x:alignment horizontal="right" vertical="center" wrapText="1"/>
    </x:xf>
    <x:xf numFmtId="0" fontId="10" fillId="10" borderId="19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5"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8A5A00"/>
      </x:font>
      <x:fill>
        <x:patternFill patternType="solid">
          <x:bgColor rgb="FFFFF1CF"/>
        </x:patternFill>
      </x:fill>
    </x:dxf>
    <x:dxf>
      <x:font>
        <x:color rgb="FF8A5A00"/>
      </x:font>
      <x:fill>
        <x:patternFill patternType="solid">
          <x:bgColor rgb="FFFFF1CF"/>
        </x:patternFill>
      </x:fill>
    </x:dxf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color rgb="FF147A46"/>
      </x:font>
      <x:fill>
        <x:patternFill patternType="solid">
          <x:bgColor rgb="FFDCF2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4ca19ba2b4a88" /><Relationship Type="http://schemas.openxmlformats.org/officeDocument/2006/relationships/theme" Target="/xl/theme/theme1.xml" Id="Rbc82aa3d6de8472f" /><Relationship Type="http://schemas.openxmlformats.org/officeDocument/2006/relationships/sharedStrings" Target="/xl/sharedStrings.xml" Id="R071f0ef598174af4" /><Relationship Type="http://schemas.openxmlformats.org/officeDocument/2006/relationships/worksheet" Target="/xl/worksheets/sheet1.xml" Id="R5bd08751d88048d2" /><Relationship Type="http://schemas.openxmlformats.org/officeDocument/2006/relationships/worksheet" Target="/xl/worksheets/sheet2.xml" Id="R1c68cde326e048ff" /><Relationship Type="http://schemas.openxmlformats.org/officeDocument/2006/relationships/worksheet" Target="/xl/worksheets/sheet3.xml" Id="R5c42d7e6c97b4a82" /><Relationship Type="http://schemas.openxmlformats.org/officeDocument/2006/relationships/worksheet" Target="/xl/worksheets/sheet4.xml" Id="R35d60ac95e0046c6" /><Relationship Type="http://schemas.openxmlformats.org/officeDocument/2006/relationships/worksheet" Target="/xl/worksheets/sheet5.xml" Id="Rfeef321453224fa9" /><Relationship Type="http://schemas.openxmlformats.org/officeDocument/2006/relationships/worksheet" Target="/xl/worksheets/sheet6.xml" Id="R5045d3f48d6546c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d33a2274a3740ea" /><Relationship Type="http://schemas.openxmlformats.org/officeDocument/2006/relationships/chart" Target="/xl/drawings/charts/chart2.xml" Id="R3e0e601ccc2e4de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العملاء حسب الحالة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العدد</c:v>
          </c:tx>
          <c:cat>
            <c:strRef>
              <c:f>'لوحة-المعلومات'!$A$15:$A$18</c:f>
              <c:strCache>
                <c:ptCount val="0"/>
              </c:strCache>
            </c:strRef>
          </c:cat>
          <c:val>
            <c:numRef>
              <c:f>'لوحة-المعلومات'!$B$15:$B$18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حالة المتابعة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العدد</c:v>
          </c:tx>
          <c:cat>
            <c:strRef>
              <c:f>'لوحة-المعلومات'!$D$15:$D$20</c:f>
              <c:strCache>
                <c:ptCount val="0"/>
              </c:strCache>
            </c:strRef>
          </c:cat>
          <c:val>
            <c:numRef>
              <c:f>'لوحة-المعلومات'!$E$15:$E$20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21</xdr:row>
      <xdr:rowOff>0</xdr:rowOff>
    </xdr:from>
    <xdr:to>
      <xdr:col>5</xdr:col>
      <xdr:colOff>0</xdr:colOff>
      <xdr:row>37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d33a2274a3740ea"/>
        </a:graphicData>
      </a:graphic>
    </xdr:graphicFrame>
    <xdr:clientData/>
  </xdr:twoCellAnchor>
  <xdr:twoCellAnchor>
    <xdr:from>
      <xdr:col>5</xdr:col>
      <xdr:colOff>0</xdr:colOff>
      <xdr:row>21</xdr:row>
      <xdr:rowOff>0</xdr:rowOff>
    </xdr:from>
    <xdr:to>
      <xdr:col>10</xdr:col>
      <xdr:colOff>0</xdr:colOff>
      <xdr:row>37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e0e601ccc2e4de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ustomersTableAR" displayName="CustomersTableAR" ref="A10:R110" headerRowCount="1" totalsRowCount="0" totalsRowShown="0">
  <x:autoFilter ref="A10:R110"/>
  <x:tableColumns count="18">
    <x:tableColumn id="1" name="معرّف العميل"/>
    <x:tableColumn id="2" name="المنشأة / العميل"/>
    <x:tableColumn id="3" name="اسم جهة الاتصال"/>
    <x:tableColumn id="4" name="البريد الإلكتروني"/>
    <x:tableColumn id="5" name="الهاتف"/>
    <x:tableColumn id="6" name="المسؤول"/>
    <x:tableColumn id="7" name="الشريحة"/>
    <x:tableColumn id="8" name="الحالة"/>
    <x:tableColumn id="9" name="الأولوية"/>
    <x:tableColumn id="10" name="القناة المفضلة"/>
    <x:tableColumn id="11" name="تاريخ البدء"/>
    <x:tableColumn id="12" name="تاريخ آخر تواصل"/>
    <x:tableColumn id="13" name="أيام منذ التواصل"/>
    <x:tableColumn id="14" name="تاريخ المتابعة التالية"/>
    <x:tableColumn id="15" name="حالة المتابعة"/>
    <x:tableColumn id="16" name="صحة التواصل"/>
    <x:tableColumn id="17" name="الخطوة التالية"/>
    <x:tableColumn id="18" name="ملاحظات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ctivityTableAR" displayName="ActivityTableAR" ref="A10:J210" headerRowCount="1" totalsRowCount="0" totalsRowShown="0">
  <x:autoFilter ref="A10:J210"/>
  <x:tableColumns count="10">
    <x:tableColumn id="1" name="تاريخ النشاط"/>
    <x:tableColumn id="2" name="معرّف العميل"/>
    <x:tableColumn id="3" name="المنشأة / العميل"/>
    <x:tableColumn id="4" name="نوع النشاط"/>
    <x:tableColumn id="5" name="القناة"/>
    <x:tableColumn id="6" name="المسؤول"/>
    <x:tableColumn id="7" name="الملخص"/>
    <x:tableColumn id="8" name="النتيجة"/>
    <x:tableColumn id="9" name="الإجراء التالي"/>
    <x:tableColumn id="10" name="ملاحظات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d934c4b2e1cd4df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f50063536773400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af6adb950a60473d" /></Relationships>
</file>

<file path=xl/worksheets/sheet1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7" hidden="0" customWidth="1"/>
    <x:col min="2" max="2" width="22" hidden="0" customWidth="1"/>
    <x:col min="3" max="3" width="4" hidden="0" customWidth="1"/>
    <x:col min="4" max="4" width="23" hidden="0" customWidth="1"/>
    <x:col min="5" max="5" width="12" hidden="0" customWidth="1"/>
    <x:col min="6" max="6" width="12" hidden="0" customWidth="1"/>
    <x:col min="7" max="7" width="12" hidden="0" customWidth="1"/>
    <x:col min="8" max="8" width="18" hidden="0" customWidth="1"/>
  </x:cols>
  <x:sheetData>
    <x:row r="1" ht="26" customHeight="1">
      <x:c r="A1" s="5" t="str">
        <x:v>متتبّع متابعة العملاء للمنشآت الصغيرة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4" customHeight="1">
      <x:c r="A3" s="8" t="str">
        <x:v>اجمع بيانات العملاء وسجل التواصل وأولويات المتابعة في مصنف واضح واحد. | LSTB-PRODUCT-009 | v1.0.0 | AR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بدء سريع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 ht="36" customHeight="1">
      <x:c r="A7" s="13" t="str">
        <x:v>١</x:v>
      </x:c>
      <x:c r="B7" s="16" t="str">
        <x:v>راجع الإعدادات</x:v>
      </x:c>
      <x:c r="C7" s="16"/>
      <x:c r="D7" s="27" t="str">
        <x:v>أكد تاريخ التقرير وأفق المتابعة وحدّ انقطاع التواصل والمسؤولين والقوائم.</x:v>
      </x:c>
      <x:c r="E7" s="28"/>
      <x:c r="F7" s="28"/>
      <x:c r="G7" s="28"/>
      <x:c r="H7" s="29"/>
    </x:row>
    <x:row r="8" ht="36" customHeight="1">
      <x:c r="A8" s="13" t="str">
        <x:v>٢</x:v>
      </x:c>
      <x:c r="B8" s="16" t="str">
        <x:v>استبدل الأمثلة أو امسحها</x:v>
      </x:c>
      <x:c r="C8" s="16"/>
      <x:c r="D8" s="30" t="str">
        <x:v>جميع أسماء المنشآت والأشخاص في الأمثلة خيالية. احتفظ بالعناوين وأعمدة المعادلات.</x:v>
      </x:c>
      <x:c r="E8" s="31"/>
      <x:c r="F8" s="31"/>
      <x:c r="G8" s="31"/>
      <x:c r="H8" s="32"/>
    </x:row>
    <x:row r="9" ht="36" customHeight="1">
      <x:c r="A9" s="13" t="str">
        <x:v>٣</x:v>
      </x:c>
      <x:c r="B9" s="16" t="str">
        <x:v>حدّث سجل العملاء</x:v>
      </x:c>
      <x:c r="C9" s="16"/>
      <x:c r="D9" s="30" t="str">
        <x:v>أدخل كل عميل مرة واحدة، وحدد المسؤول والشريحة والحالة والأولوية والقناة وموعد المتابعة.</x:v>
      </x:c>
      <x:c r="E9" s="31"/>
      <x:c r="F9" s="31"/>
      <x:c r="G9" s="31"/>
      <x:c r="H9" s="32"/>
    </x:row>
    <x:row r="10" ht="36" customHeight="1">
      <x:c r="A10" s="13" t="str">
        <x:v>٤</x:v>
      </x:c>
      <x:c r="B10" s="16" t="str">
        <x:v>سجّل كل تواصل</x:v>
      </x:c>
      <x:c r="C10" s="16"/>
      <x:c r="D10" s="30" t="str">
        <x:v>أضف المكالمات والاجتماعات والرسائل وغيرها من التفاعلات في سجل التواصل.</x:v>
      </x:c>
      <x:c r="E10" s="31"/>
      <x:c r="F10" s="31"/>
      <x:c r="G10" s="31"/>
      <x:c r="H10" s="32"/>
    </x:row>
    <x:row r="11" ht="36" customHeight="1">
      <x:c r="A11" s="13" t="str">
        <x:v>٥</x:v>
      </x:c>
      <x:c r="B11" s="16" t="str">
        <x:v>راجع الأولويات</x:v>
      </x:c>
      <x:c r="C11" s="16"/>
      <x:c r="D11" s="33" t="str">
        <x:v>استخدم ملخص المتابعة ولوحة المعلومات لتحديد المتابعات المتأخرة والعلاقات المنقطعة.</x:v>
      </x:c>
      <x:c r="E11" s="34"/>
      <x:c r="F11" s="34"/>
      <x:c r="G11" s="34"/>
      <x:c r="H11" s="35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10" t="str">
        <x:v>دليل الخلايا</x:v>
      </x:c>
      <x:c r="B14" s="10"/>
      <x:c r="C14" s="10"/>
      <x:c r="D14" s="10"/>
      <x:c r="E14" s="10"/>
      <x:c r="F14" s="10"/>
      <x:c r="G14" s="10"/>
      <x:c r="H14" s="10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36" t="str">
        <x:v>خلايا الإدخال</x:v>
      </x:c>
      <x:c r="B16" s="36"/>
      <x:c r="C16" s="38" t="str">
        <x:v>أصفر فاتح</x:v>
      </x:c>
      <x:c r="D16" s="38"/>
      <x:c r="E16" s="3"/>
      <x:c r="F16" s="3"/>
      <x:c r="G16" s="3"/>
      <x:c r="H16" s="3"/>
    </x:row>
    <x:row r="17">
      <x:c r="A17" s="36" t="str">
        <x:v>المعادلات / النتائج</x:v>
      </x:c>
      <x:c r="B17" s="36"/>
      <x:c r="C17" s="38" t="str">
        <x:v>أزرق فاتح</x:v>
      </x:c>
      <x:c r="D17" s="38"/>
      <x:c r="E17" s="3"/>
      <x:c r="F17" s="3"/>
      <x:c r="G17" s="3"/>
      <x:c r="H17" s="3"/>
    </x:row>
    <x:row r="18">
      <x:c r="A18" s="36" t="str">
        <x:v>تنبيهات المتابعة</x:v>
      </x:c>
      <x:c r="B18" s="36"/>
      <x:c r="C18" s="38" t="str">
        <x:v>تحذير كهرماني أو أحمر</x:v>
      </x:c>
      <x:c r="D18" s="38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47" t="str">
        <x:v>مهم: يساعد هذا المصنف في تنظيم التواصل والمتابعة. ولا يحل محل نظام إدارة علاقات العملاء أو إدارة العقود أو إجراءات الموافقة على التواصل أو متطلبات حفظ السجلات النظامية.</x:v>
      </x:c>
      <x:c r="B21" s="48"/>
      <x:c r="C21" s="48"/>
      <x:c r="D21" s="48"/>
      <x:c r="E21" s="48"/>
      <x:c r="F21" s="48"/>
      <x:c r="G21" s="48"/>
      <x:c r="H21" s="49"/>
    </x:row>
    <x:row r="22">
      <x:c r="A22" s="50"/>
      <x:c r="B22" s="51"/>
      <x:c r="C22" s="51"/>
      <x:c r="D22" s="51"/>
      <x:c r="E22" s="51"/>
      <x:c r="F22" s="51"/>
      <x:c r="G22" s="51"/>
      <x:c r="H22" s="52"/>
    </x:row>
    <x:row r="23">
      <x:c r="A23" s="3"/>
      <x:c r="B23" s="3"/>
      <x:c r="C23" s="3"/>
      <x:c r="D23" s="3"/>
      <x:c r="E23" s="3"/>
      <x:c r="F23" s="3"/>
      <x:c r="G23" s="3"/>
      <x:c r="H23" s="3"/>
    </x:row>
    <x:row r="24">
      <x:c r="A24" s="3"/>
      <x:c r="B24" s="3"/>
      <x:c r="C24" s="3"/>
      <x:c r="D24" s="3"/>
      <x:c r="E24" s="3"/>
      <x:c r="F24" s="3"/>
      <x:c r="G24" s="3"/>
      <x:c r="H24" s="3"/>
    </x:row>
  </x:sheetData>
  <x:mergeCells>
    <x:mergeCell ref="A1:H2"/>
    <x:mergeCell ref="A3:H3"/>
    <x:mergeCell ref="A5:H5"/>
    <x:mergeCell ref="B7:C7"/>
    <x:mergeCell ref="D7:H7"/>
    <x:mergeCell ref="B8:C8"/>
    <x:mergeCell ref="D8:H8"/>
    <x:mergeCell ref="B9:C9"/>
    <x:mergeCell ref="D9:H9"/>
    <x:mergeCell ref="B10:C10"/>
    <x:mergeCell ref="D10:H10"/>
    <x:mergeCell ref="B11:C11"/>
    <x:mergeCell ref="D11:H11"/>
    <x:mergeCell ref="A14:H14"/>
    <x:mergeCell ref="A16:B16"/>
    <x:mergeCell ref="C16:D16"/>
    <x:mergeCell ref="A17:B17"/>
    <x:mergeCell ref="C17:D17"/>
    <x:mergeCell ref="A18:B18"/>
    <x:mergeCell ref="C18:D18"/>
    <x:mergeCell ref="A21:H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29" hidden="0" customWidth="1"/>
    <x:col min="2" max="2" width="23" hidden="0" customWidth="1"/>
    <x:col min="3" max="3" width="43" hidden="0" customWidth="1"/>
    <x:col min="4" max="4" width="3" hidden="0" customWidth="1"/>
    <x:col min="5" max="5" width="20" hidden="0" customWidth="1"/>
    <x:col min="6" max="6" width="22" hidden="0" customWidth="1"/>
    <x:col min="7" max="7" width="22" hidden="0" customWidth="1"/>
    <x:col min="8" max="8" width="15" hidden="0" customWidth="1"/>
    <x:col min="9" max="9" width="19" hidden="0" customWidth="1"/>
    <x:col min="10" max="10" width="24" hidden="0" customWidth="1"/>
    <x:col min="11" max="11" width="22" hidden="0" customWidth="1"/>
  </x:cols>
  <x:sheetData>
    <x:row r="1" ht="26" customHeight="1">
      <x:c r="A1" s="5" t="str">
        <x:v>الإعدادات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4" customHeight="1">
      <x:c r="A3" s="8" t="str">
        <x:v>حدّث الإعدادات الصفراء والقوائم الظاهرة. تستخدم القوائم المنسدلة هذه القيم العربية.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10" t="str">
        <x:v>إعدادات المصنف</x:v>
      </x:c>
      <x:c r="B5" s="10"/>
      <x:c r="C5" s="10"/>
      <x:c r="D5" s="3"/>
      <x:c r="E5" s="62" t="str">
        <x:v>المسؤولون</x:v>
      </x:c>
      <x:c r="F5" s="62" t="str">
        <x:v>الشرائح</x:v>
      </x:c>
      <x:c r="G5" s="62" t="str">
        <x:v>حالات العميل</x:v>
      </x:c>
      <x:c r="H5" s="62" t="str">
        <x:v>الأولويات</x:v>
      </x:c>
      <x:c r="I5" s="62" t="str">
        <x:v>القنوات</x:v>
      </x:c>
      <x:c r="J5" s="62" t="str">
        <x:v>أنواع النشاط</x:v>
      </x:c>
      <x:c r="K5" s="62" t="str">
        <x:v>النتائج</x:v>
      </x:c>
    </x:row>
    <x:row r="6" ht="24" customHeight="1">
      <x:c r="A6" s="53" t="str">
        <x:v>اسم المنشأة</x:v>
      </x:c>
      <x:c r="B6" s="38" t="str">
        <x:v>شركة الريح الشمالية للخدمات</x:v>
      </x:c>
      <x:c r="C6" s="56" t="str">
        <x:v>يظهر للسياق؛ استبدله باسم منشأتك.</x:v>
      </x:c>
      <x:c r="D6" s="3"/>
      <x:c r="E6" s="63" t="str">
        <x:v>مها حسن</x:v>
      </x:c>
      <x:c r="F6" s="63" t="str">
        <x:v>تجارة التجزئة</x:v>
      </x:c>
      <x:c r="G6" s="63" t="str">
        <x:v>نشط</x:v>
      </x:c>
      <x:c r="H6" s="63" t="str">
        <x:v>عالية</x:v>
      </x:c>
      <x:c r="I6" s="63" t="str">
        <x:v>بريد إلكتروني</x:v>
      </x:c>
      <x:c r="J6" s="63" t="str">
        <x:v>اتصال تمهيدي</x:v>
      </x:c>
      <x:c r="K6" s="63" t="str">
        <x:v>إيجابي</x:v>
      </x:c>
    </x:row>
    <x:row r="7" ht="24" customHeight="1">
      <x:c r="A7" s="53" t="str">
        <x:v>تاريخ التقرير</x:v>
      </x:c>
      <x:c r="B7" s="57" t="n">
        <x:v>46243</x:v>
      </x:c>
      <x:c r="C7" s="56" t="str">
        <x:v>يتحكم في التأخير والمتابعة القريبة وانقطاع التواصل والمؤشرات.</x:v>
      </x:c>
      <x:c r="D7" s="3"/>
      <x:c r="E7" s="63" t="str">
        <x:v>عمر علي</x:v>
      </x:c>
      <x:c r="F7" s="63" t="str">
        <x:v>الضيافة</x:v>
      </x:c>
      <x:c r="G7" s="63" t="str">
        <x:v>عميل محتمل</x:v>
      </x:c>
      <x:c r="H7" s="63" t="str">
        <x:v>متوسطة</x:v>
      </x:c>
      <x:c r="I7" s="63" t="str">
        <x:v>هاتف</x:v>
      </x:c>
      <x:c r="J7" s="63" t="str">
        <x:v>متابعة</x:v>
      </x:c>
      <x:c r="K7" s="63" t="str">
        <x:v>محايد</x:v>
      </x:c>
    </x:row>
    <x:row r="8" ht="24" customHeight="1">
      <x:c r="A8" s="53" t="str">
        <x:v>أفق المتابعة القريبة (أيام)</x:v>
      </x:c>
      <x:c r="B8" s="58" t="n">
        <x:v>7</x:v>
      </x:c>
      <x:c r="C8" s="56" t="str">
        <x:v>تُصنف المتابعة خلال هذه المدة على أنها قريبة.</x:v>
      </x:c>
      <x:c r="D8" s="3"/>
      <x:c r="E8" s="63" t="str">
        <x:v>لينا منصور</x:v>
      </x:c>
      <x:c r="F8" s="63" t="str">
        <x:v>الخدمات</x:v>
      </x:c>
      <x:c r="G8" s="63" t="str">
        <x:v>متوقف مؤقتاً</x:v>
      </x:c>
      <x:c r="H8" s="63" t="str">
        <x:v>منخفضة</x:v>
      </x:c>
      <x:c r="I8" s="63" t="str">
        <x:v>مكالمة فيديو</x:v>
      </x:c>
      <x:c r="J8" s="63" t="str">
        <x:v>مراجعة عرض</x:v>
      </x:c>
      <x:c r="K8" s="63" t="str">
        <x:v>يحتاج متابعة</x:v>
      </x:c>
    </x:row>
    <x:row r="9" ht="24" customHeight="1">
      <x:c r="A9" s="53" t="str">
        <x:v>حدّ انقطاع التواصل (أيام)</x:v>
      </x:c>
      <x:c r="B9" s="58" t="n">
        <x:v>30</x:v>
      </x:c>
      <x:c r="C9" s="56" t="str">
        <x:v>تُصنف العلاقة التي تبلغ هذا الفاصل على أنها تحتاج تواصلاً.</x:v>
      </x:c>
      <x:c r="D9" s="3"/>
      <x:c r="E9" s="63" t="str">
        <x:v>خافيير كوستا</x:v>
      </x:c>
      <x:c r="F9" s="63" t="str">
        <x:v>التصنيع</x:v>
      </x:c>
      <x:c r="G9" s="63" t="str">
        <x:v>غير نشط</x:v>
      </x:c>
      <x:c r="H9" s="63"/>
      <x:c r="I9" s="63" t="str">
        <x:v>حضورياً</x:v>
      </x:c>
      <x:c r="J9" s="63" t="str">
        <x:v>دعم</x:v>
      </x:c>
      <x:c r="K9" s="63" t="str">
        <x:v>لا رد</x:v>
      </x:c>
    </x:row>
    <x:row r="10" ht="24" customHeight="1">
      <x:c r="A10" s="53" t="str">
        <x:v>المسؤول الرئيسي</x:v>
      </x:c>
      <x:c r="B10" s="38" t="str">
        <x:v>مها حسن</x:v>
      </x:c>
      <x:c r="C10" s="56" t="str">
        <x:v>قيمة افتراضية إرشادية للفريق.</x:v>
      </x:c>
      <x:c r="D10" s="3"/>
      <x:c r="E10" s="63" t="str">
        <x:v>كارين عزيز</x:v>
      </x:c>
      <x:c r="F10" s="63" t="str">
        <x:v>التعليم</x:v>
      </x:c>
      <x:c r="G10" s="63"/>
      <x:c r="H10" s="63"/>
      <x:c r="I10" s="63" t="str">
        <x:v>مراسلة</x:v>
      </x:c>
      <x:c r="J10" s="63" t="str">
        <x:v>تجديد</x:v>
      </x:c>
      <x:c r="K10" s="63" t="str">
        <x:v>مغلق</x:v>
      </x:c>
    </x:row>
    <x:row r="11" ht="24" customHeight="1">
      <x:c r="A11" s="3"/>
      <x:c r="B11" s="3"/>
      <x:c r="C11" s="3"/>
      <x:c r="D11" s="3"/>
      <x:c r="E11" s="63"/>
      <x:c r="F11" s="63" t="str">
        <x:v>الفعاليات</x:v>
      </x:c>
      <x:c r="G11" s="63"/>
      <x:c r="H11" s="63"/>
      <x:c r="I11" s="63"/>
      <x:c r="J11" s="63" t="str">
        <x:v>اجتماع</x:v>
      </x:c>
      <x:c r="K11" s="63"/>
    </x:row>
    <x:row r="12" ht="24" customHeight="1">
      <x:c r="A12" s="3"/>
      <x:c r="B12" s="3"/>
      <x:c r="C12" s="3"/>
      <x:c r="D12" s="3"/>
      <x:c r="E12" s="63"/>
      <x:c r="F12" s="63" t="str">
        <x:v>الخدمات اللوجستية</x:v>
      </x:c>
      <x:c r="G12" s="63"/>
      <x:c r="H12" s="63"/>
      <x:c r="I12" s="63"/>
      <x:c r="J12" s="63"/>
      <x:c r="K12" s="63"/>
    </x:row>
    <x:row r="13" ht="24" customHeight="1">
      <x:c r="A13" s="3"/>
      <x:c r="B13" s="3"/>
      <x:c r="C13" s="3"/>
      <x:c r="D13" s="3"/>
      <x:c r="E13" s="63"/>
      <x:c r="F13" s="63" t="str">
        <x:v>الرعاية الصحية</x:v>
      </x:c>
      <x:c r="G13" s="63"/>
      <x:c r="H13" s="63"/>
      <x:c r="I13" s="63"/>
      <x:c r="J13" s="63"/>
      <x:c r="K13" s="6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</x:row>
  </x:sheetData>
  <x:mergeCells>
    <x:mergeCell ref="A1:K2"/>
    <x:mergeCell ref="A3:K3"/>
    <x:mergeCell ref="A5:C5"/>
  </x:mergeCells>
  <x:dataValidations count="1">
    <x:dataValidation type="whole" operator="between" sqref="B8:B9">
      <x:formula1>0</x:formula1>
      <x:formula2>365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18" hidden="0" customWidth="1"/>
    <x:col min="4" max="4" width="24" hidden="0" customWidth="1"/>
    <x:col min="5" max="5" width="17" hidden="0" customWidth="1"/>
    <x:col min="6" max="6" width="16" hidden="0" customWidth="1"/>
    <x:col min="7" max="7" width="19" hidden="0" customWidth="1"/>
    <x:col min="8" max="8" width="16" hidden="0" customWidth="1"/>
    <x:col min="9" max="9" width="12" hidden="0" customWidth="1"/>
    <x:col min="10" max="10" width="18" hidden="0" customWidth="1"/>
    <x:col min="11" max="11" width="14" hidden="0" customWidth="1"/>
    <x:col min="12" max="12" width="16" hidden="0" customWidth="1"/>
    <x:col min="13" max="13" width="14" hidden="0" customWidth="1"/>
    <x:col min="14" max="14" width="17" hidden="0" customWidth="1"/>
    <x:col min="15" max="15" width="18" hidden="0" customWidth="1"/>
    <x:col min="16" max="16" width="17" hidden="0" customWidth="1"/>
    <x:col min="17" max="17" width="26" hidden="0" customWidth="1"/>
    <x:col min="18" max="18" width="28" hidden="0" customWidth="1"/>
  </x:cols>
  <x:sheetData>
    <x:row r="1" ht="26" customHeight="1">
      <x:c r="A1" s="5" t="str">
        <x:v>العملاء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</x:row>
    <x:row r="3" ht="24" customHeight="1">
      <x:c r="A3" s="8" t="str">
        <x:v>أدخل عميلاً واحداً في كل صف داخل الخلايا الصفراء. تُحتسب الخلايا الزرقاء من سجل التواصل وتاريخ التقرير.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>
      <x:c r="A5" s="64" t="str">
        <x:v>استخدم القوائم المنسدلة لملخصات متسقة. يجب أن تكون معرّفات العملاء فريدة وألا تتغير بعد تسجيل الأنشطة.</x:v>
      </x:c>
      <x:c r="B5" s="64"/>
      <x:c r="C5" s="64"/>
      <x:c r="D5" s="64"/>
      <x:c r="E5" s="64"/>
      <x:c r="F5" s="64"/>
      <x:c r="G5" s="64"/>
      <x:c r="H5" s="64"/>
      <x:c r="I5" s="64"/>
      <x:c r="J5" s="64"/>
      <x:c r="K5" s="64"/>
      <x:c r="L5" s="64"/>
      <x:c r="M5" s="64"/>
      <x:c r="N5" s="64"/>
      <x:c r="O5" s="64"/>
      <x:c r="P5" s="64"/>
      <x:c r="Q5" s="64"/>
      <x:c r="R5" s="64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</x:row>
    <x:row r="10" ht="38" customHeight="1">
      <x:c r="A10" s="62" t="str">
        <x:v>معرّف العميل</x:v>
      </x:c>
      <x:c r="B10" s="62" t="str">
        <x:v>المنشأة / العميل</x:v>
      </x:c>
      <x:c r="C10" s="62" t="str">
        <x:v>اسم جهة الاتصال</x:v>
      </x:c>
      <x:c r="D10" s="62" t="str">
        <x:v>البريد الإلكتروني</x:v>
      </x:c>
      <x:c r="E10" s="62" t="str">
        <x:v>الهاتف</x:v>
      </x:c>
      <x:c r="F10" s="62" t="str">
        <x:v>المسؤول</x:v>
      </x:c>
      <x:c r="G10" s="62" t="str">
        <x:v>الشريحة</x:v>
      </x:c>
      <x:c r="H10" s="62" t="str">
        <x:v>الحالة</x:v>
      </x:c>
      <x:c r="I10" s="62" t="str">
        <x:v>الأولوية</x:v>
      </x:c>
      <x:c r="J10" s="62" t="str">
        <x:v>القناة المفضلة</x:v>
      </x:c>
      <x:c r="K10" s="62" t="str">
        <x:v>تاريخ البدء</x:v>
      </x:c>
      <x:c r="L10" s="62" t="str">
        <x:v>تاريخ آخر تواصل</x:v>
      </x:c>
      <x:c r="M10" s="62" t="str">
        <x:v>أيام منذ التواصل</x:v>
      </x:c>
      <x:c r="N10" s="62" t="str">
        <x:v>تاريخ المتابعة التالية</x:v>
      </x:c>
      <x:c r="O10" s="62" t="str">
        <x:v>حالة المتابعة</x:v>
      </x:c>
      <x:c r="P10" s="62" t="str">
        <x:v>صحة التواصل</x:v>
      </x:c>
      <x:c r="Q10" s="62" t="str">
        <x:v>الخطوة التالية</x:v>
      </x:c>
      <x:c r="R10" s="62" t="str">
        <x:v>ملاحظات</x:v>
      </x:c>
    </x:row>
    <x:row r="11">
      <x:c r="A11" s="63" t="str">
        <x:v>عميل-001</x:v>
      </x:c>
      <x:c r="B11" s="63" t="str">
        <x:v>استوديو الميناء والصنوبر</x:v>
      </x:c>
      <x:c r="C11" s="63" t="str">
        <x:v>منى فوزي</x:v>
      </x:c>
      <x:c r="D11" s="63" t="str">
        <x:v>mina@example.com</x:v>
      </x:c>
      <x:c r="E11" s="63" t="str">
        <x:v>+971 50 000 0201</x:v>
      </x:c>
      <x:c r="F11" s="63" t="str">
        <x:v>مها حسن</x:v>
      </x:c>
      <x:c r="G11" s="63" t="str">
        <x:v>تجارة التجزئة</x:v>
      </x:c>
      <x:c r="H11" s="63" t="str">
        <x:v>نشط</x:v>
      </x:c>
      <x:c r="I11" s="63" t="str">
        <x:v>عالية</x:v>
      </x:c>
      <x:c r="J11" s="63" t="str">
        <x:v>بريد إلكتروني</x:v>
      </x:c>
      <x:c r="K11" s="68" t="n">
        <x:v>45915</x:v>
      </x:c>
      <x:c r="L11" s="69" t="n">
        <x:f>IF(A11="","",IF(COUNTIF('سجل-التواصل'!$B$11:$B$210,A11)=0,"",SUMPRODUCT(MAX(('سجل-التواصل'!$B$11:$B$210=A11)*'سجل-التواصل'!$A$11:$A$210))))</x:f>
        <x:v>46235</x:v>
      </x:c>
      <x:c r="M11" s="71" t="n">
        <x:f>IF(OR(A11="",L11=""),"",MAX(0,'الإعدادات'!$B$7-L11))</x:f>
        <x:v>8</x:v>
      </x:c>
      <x:c r="N11" s="70" t="n">
        <x:v>46242</x:v>
      </x:c>
      <x:c r="O11" s="66" t="str">
        <x:f>IF(A11="","",IF(H11="غير نشط","غير مطلوب",IF(N11="","بلا تاريخ",IF(N11&lt;'الإعدادات'!$B$7,"متأخر",IF(N11='الإعدادات'!$B$7,"مستحق اليوم",IF(N11&lt;='الإعدادات'!$B$7+'الإعدادات'!$B$8,"قريب","مجدول"))))))</x:f>
        <x:v>متأخر</x:v>
      </x:c>
      <x:c r="P11" s="66" t="str">
        <x:f>IF(A11="","",IF(H11="غير نشط","غير نشط",IF(L11="","بلا نشاط",IF('الإعدادات'!$B$7-L11&gt;='الإعدادات'!$B$9,"يحتاج تواصلاً","محدّث"))))</x:f>
        <x:v>محدّث</x:v>
      </x:c>
      <x:c r="Q11" s="63" t="str">
        <x:v>تأكيد نطاق التجديد</x:v>
      </x:c>
      <x:c r="R11" s="63" t="str">
        <x:v>تفضّل الرسائل الموجزة.</x:v>
      </x:c>
    </x:row>
    <x:row r="12">
      <x:c r="A12" s="63" t="str">
        <x:v>عميل-002</x:v>
      </x:c>
      <x:c r="B12" s="63" t="str">
        <x:v>مقهى زهرة الصحراء</x:v>
      </x:c>
      <x:c r="C12" s="63" t="str">
        <x:v>سارة مالك</x:v>
      </x:c>
      <x:c r="D12" s="63" t="str">
        <x:v>sara@example.com</x:v>
      </x:c>
      <x:c r="E12" s="63" t="str">
        <x:v>+971 50 000 0202</x:v>
      </x:c>
      <x:c r="F12" s="63" t="str">
        <x:v>عمر علي</x:v>
      </x:c>
      <x:c r="G12" s="63" t="str">
        <x:v>الضيافة</x:v>
      </x:c>
      <x:c r="H12" s="63" t="str">
        <x:v>نشط</x:v>
      </x:c>
      <x:c r="I12" s="63" t="str">
        <x:v>متوسطة</x:v>
      </x:c>
      <x:c r="J12" s="63" t="str">
        <x:v>هاتف</x:v>
      </x:c>
      <x:c r="K12" s="68" t="n">
        <x:v>45963</x:v>
      </x:c>
      <x:c r="L12" s="69" t="n">
        <x:f>IF(A12="","",IF(COUNTIF('سجل-التواصل'!$B$11:$B$210,A12)=0,"",SUMPRODUCT(MAX(('سجل-التواصل'!$B$11:$B$210=A12)*'سجل-التواصل'!$A$11:$A$210))))</x:f>
        <x:v>46232</x:v>
      </x:c>
      <x:c r="M12" s="71" t="n">
        <x:f>IF(OR(A12="",L12=""),"",MAX(0,'الإعدادات'!$B$7-L12))</x:f>
        <x:v>11</x:v>
      </x:c>
      <x:c r="N12" s="70" t="n">
        <x:v>46246</x:v>
      </x:c>
      <x:c r="O12" s="66" t="str">
        <x:f>IF(A12="","",IF(H12="غير نشط","غير مطلوب",IF(N12="","بلا تاريخ",IF(N12&lt;'الإعدادات'!$B$7,"متأخر",IF(N12='الإعدادات'!$B$7,"مستحق اليوم",IF(N12&lt;='الإعدادات'!$B$7+'الإعدادات'!$B$8,"قريب","مجدول"))))))</x:f>
        <x:v>قريب</x:v>
      </x:c>
      <x:c r="P12" s="66" t="str">
        <x:f>IF(A12="","",IF(H12="غير نشط","غير نشط",IF(L12="","بلا نشاط",IF('الإعدادات'!$B$7-L12&gt;='الإعدادات'!$B$9,"يحتاج تواصلاً","محدّث"))))</x:f>
        <x:v>محدّث</x:v>
      </x:c>
      <x:c r="Q12" s="63" t="str">
        <x:v>جدولة مراجعة القائمة</x:v>
      </x:c>
      <x:c r="R12" s="63" t="str">
        <x:v>الاتصال قبل الظهر.</x:v>
      </x:c>
    </x:row>
    <x:row r="13">
      <x:c r="A13" s="63" t="str">
        <x:v>عميل-003</x:v>
      </x:c>
      <x:c r="B13" s="63" t="str">
        <x:v>ورشة نجم الشمال</x:v>
      </x:c>
      <x:c r="C13" s="63" t="str">
        <x:v>دانيال ريد</x:v>
      </x:c>
      <x:c r="D13" s="63" t="str">
        <x:v>daniel@example.com</x:v>
      </x:c>
      <x:c r="E13" s="63" t="str">
        <x:v>+971 50 000 0203</x:v>
      </x:c>
      <x:c r="F13" s="63" t="str">
        <x:v>لينا منصور</x:v>
      </x:c>
      <x:c r="G13" s="63" t="str">
        <x:v>الخدمات</x:v>
      </x:c>
      <x:c r="H13" s="63" t="str">
        <x:v>نشط</x:v>
      </x:c>
      <x:c r="I13" s="63" t="str">
        <x:v>عالية</x:v>
      </x:c>
      <x:c r="J13" s="63" t="str">
        <x:v>مكالمة فيديو</x:v>
      </x:c>
      <x:c r="K13" s="68" t="n">
        <x:v>46040</x:v>
      </x:c>
      <x:c r="L13" s="69" t="n">
        <x:f>IF(A13="","",IF(COUNTIF('سجل-التواصل'!$B$11:$B$210,A13)=0,"",SUMPRODUCT(MAX(('سجل-التواصل'!$B$11:$B$210=A13)*'سجل-التواصل'!$A$11:$A$210))))</x:f>
        <x:v>46227</x:v>
      </x:c>
      <x:c r="M13" s="71" t="n">
        <x:f>IF(OR(A13="",L13=""),"",MAX(0,'الإعدادات'!$B$7-L13))</x:f>
        <x:v>16</x:v>
      </x:c>
      <x:c r="N13" s="70" t="n">
        <x:v>46254</x:v>
      </x:c>
      <x:c r="O13" s="66" t="str">
        <x:f>IF(A13="","",IF(H13="غير نشط","غير مطلوب",IF(N13="","بلا تاريخ",IF(N13&lt;'الإعدادات'!$B$7,"متأخر",IF(N13='الإعدادات'!$B$7,"مستحق اليوم",IF(N13&lt;='الإعدادات'!$B$7+'الإعدادات'!$B$8,"قريب","مجدول"))))))</x:f>
        <x:v>مجدول</x:v>
      </x:c>
      <x:c r="P13" s="66" t="str">
        <x:f>IF(A13="","",IF(H13="غير نشط","غير نشط",IF(L13="","بلا نشاط",IF('الإعدادات'!$B$7-L13&gt;='الإعدادات'!$B$9,"يحتاج تواصلاً","محدّث"))))</x:f>
        <x:v>محدّث</x:v>
      </x:c>
      <x:c r="Q13" s="63" t="str">
        <x:v>مراجعة خطة الخدمة</x:v>
      </x:c>
      <x:c r="R13" s="63" t="str">
        <x:v>القرار متوقع هذا الشهر.</x:v>
      </x:c>
    </x:row>
    <x:row r="14">
      <x:c r="A14" s="63" t="str">
        <x:v>عميل-004</x:v>
      </x:c>
      <x:c r="B14" s="63" t="str">
        <x:v>نجارة الأرز</x:v>
      </x:c>
      <x:c r="C14" s="63" t="str">
        <x:v>مايا تشن</x:v>
      </x:c>
      <x:c r="D14" s="63" t="str">
        <x:v>maya@example.com</x:v>
      </x:c>
      <x:c r="E14" s="63" t="str">
        <x:v>+971 50 000 0204</x:v>
      </x:c>
      <x:c r="F14" s="63" t="str">
        <x:v>مها حسن</x:v>
      </x:c>
      <x:c r="G14" s="63" t="str">
        <x:v>التصنيع</x:v>
      </x:c>
      <x:c r="H14" s="63" t="str">
        <x:v>متوقف مؤقتاً</x:v>
      </x:c>
      <x:c r="I14" s="63" t="str">
        <x:v>متوسطة</x:v>
      </x:c>
      <x:c r="J14" s="63" t="str">
        <x:v>بريد إلكتروني</x:v>
      </x:c>
      <x:c r="K14" s="68" t="n">
        <x:v>45838</x:v>
      </x:c>
      <x:c r="L14" s="69" t="n">
        <x:f>IF(A14="","",IF(COUNTIF('سجل-التواصل'!$B$11:$B$210,A14)=0,"",SUMPRODUCT(MAX(('سجل-التواصل'!$B$11:$B$210=A14)*'سجل-التواصل'!$A$11:$A$210))))</x:f>
        <x:v>46188</x:v>
      </x:c>
      <x:c r="M14" s="71" t="n">
        <x:f>IF(OR(A14="",L14=""),"",MAX(0,'الإعدادات'!$B$7-L14))</x:f>
        <x:v>55</x:v>
      </x:c>
      <x:c r="N14" s="70"/>
      <x:c r="O14" s="66" t="str">
        <x:f>IF(A14="","",IF(H14="غير نشط","غير مطلوب",IF(N14="","بلا تاريخ",IF(N14&lt;'الإعدادات'!$B$7,"متأخر",IF(N14='الإعدادات'!$B$7,"مستحق اليوم",IF(N14&lt;='الإعدادات'!$B$7+'الإعدادات'!$B$8,"قريب","مجدول"))))))</x:f>
        <x:v>بلا تاريخ</x:v>
      </x:c>
      <x:c r="P14" s="66" t="str">
        <x:f>IF(A14="","",IF(H14="غير نشط","غير نشط",IF(L14="","بلا نشاط",IF('الإعدادات'!$B$7-L14&gt;='الإعدادات'!$B$9,"يحتاج تواصلاً","محدّث"))))</x:f>
        <x:v>يحتاج تواصلاً</x:v>
      </x:c>
      <x:c r="Q14" s="63" t="str">
        <x:v>تأكيد موعد الاستئناف</x:v>
      </x:c>
      <x:c r="R14" s="63" t="str">
        <x:v>توقف موسمي.</x:v>
      </x:c>
    </x:row>
    <x:row r="15">
      <x:c r="A15" s="63" t="str">
        <x:v>عميل-005</x:v>
      </x:c>
      <x:c r="B15" s="63" t="str">
        <x:v>أكاديمية المسار المشرق</x:v>
      </x:c>
      <x:c r="C15" s="63" t="str">
        <x:v>نور حسن</x:v>
      </x:c>
      <x:c r="D15" s="63" t="str">
        <x:v>noor@example.com</x:v>
      </x:c>
      <x:c r="E15" s="63" t="str">
        <x:v>+971 50 000 0205</x:v>
      </x:c>
      <x:c r="F15" s="63" t="str">
        <x:v>عمر علي</x:v>
      </x:c>
      <x:c r="G15" s="63" t="str">
        <x:v>التعليم</x:v>
      </x:c>
      <x:c r="H15" s="63" t="str">
        <x:v>نشط</x:v>
      </x:c>
      <x:c r="I15" s="63" t="str">
        <x:v>منخفضة</x:v>
      </x:c>
      <x:c r="J15" s="63" t="str">
        <x:v>مراسلة</x:v>
      </x:c>
      <x:c r="K15" s="68" t="n">
        <x:v>46086</x:v>
      </x:c>
      <x:c r="L15" s="69" t="n">
        <x:f>IF(A15="","",IF(COUNTIF('سجل-التواصل'!$B$11:$B$210,A15)=0,"",SUMPRODUCT(MAX(('سجل-التواصل'!$B$11:$B$210=A15)*'سجل-التواصل'!$A$11:$A$210))))</x:f>
        <x:v>46239</x:v>
      </x:c>
      <x:c r="M15" s="71" t="n">
        <x:f>IF(OR(A15="",L15=""),"",MAX(0,'الإعدادات'!$B$7-L15))</x:f>
        <x:v>4</x:v>
      </x:c>
      <x:c r="N15" s="70" t="n">
        <x:v>46243</x:v>
      </x:c>
      <x:c r="O15" s="66" t="str">
        <x:f>IF(A15="","",IF(H15="غير نشط","غير مطلوب",IF(N15="","بلا تاريخ",IF(N15&lt;'الإعدادات'!$B$7,"متأخر",IF(N15='الإعدادات'!$B$7,"مستحق اليوم",IF(N15&lt;='الإعدادات'!$B$7+'الإعدادات'!$B$8,"قريب","مجدول"))))))</x:f>
        <x:v>مستحق اليوم</x:v>
      </x:c>
      <x:c r="P15" s="66" t="str">
        <x:f>IF(A15="","",IF(H15="غير نشط","غير نشط",IF(L15="","بلا نشاط",IF('الإعدادات'!$B$7-L15&gt;='الإعدادات'!$B$9,"يحتاج تواصلاً","محدّث"))))</x:f>
        <x:v>محدّث</x:v>
      </x:c>
      <x:c r="Q15" s="63" t="str">
        <x:v>إرسال قائمة الفصل</x:v>
      </x:c>
      <x:c r="R15" s="63" t="str">
        <x:v>تفضّل المراسلة.</x:v>
      </x:c>
    </x:row>
    <x:row r="16">
      <x:c r="A16" s="63" t="str">
        <x:v>عميل-006</x:v>
      </x:c>
      <x:c r="B16" s="63" t="str">
        <x:v>فعاليات الجمر والبلوط</x:v>
      </x:c>
      <x:c r="C16" s="63" t="str">
        <x:v>جيمس كول</x:v>
      </x:c>
      <x:c r="D16" s="63" t="str">
        <x:v>james@example.com</x:v>
      </x:c>
      <x:c r="E16" s="63" t="str">
        <x:v>+971 50 000 0206</x:v>
      </x:c>
      <x:c r="F16" s="63" t="str">
        <x:v>لينا منصور</x:v>
      </x:c>
      <x:c r="G16" s="63" t="str">
        <x:v>الفعاليات</x:v>
      </x:c>
      <x:c r="H16" s="63" t="str">
        <x:v>عميل محتمل</x:v>
      </x:c>
      <x:c r="I16" s="63" t="str">
        <x:v>عالية</x:v>
      </x:c>
      <x:c r="J16" s="63" t="str">
        <x:v>هاتف</x:v>
      </x:c>
      <x:c r="K16" s="68" t="n">
        <x:v>46134</x:v>
      </x:c>
      <x:c r="L16" s="69" t="n">
        <x:f>IF(A16="","",IF(COUNTIF('سجل-التواصل'!$B$11:$B$210,A16)=0,"",SUMPRODUCT(MAX(('سجل-التواصل'!$B$11:$B$210=A16)*'سجل-التواصل'!$A$11:$A$210))))</x:f>
        <x:v>46218</x:v>
      </x:c>
      <x:c r="M16" s="71" t="n">
        <x:f>IF(OR(A16="",L16=""),"",MAX(0,'الإعدادات'!$B$7-L16))</x:f>
        <x:v>25</x:v>
      </x:c>
      <x:c r="N16" s="70" t="n">
        <x:v>46240</x:v>
      </x:c>
      <x:c r="O16" s="66" t="str">
        <x:f>IF(A16="","",IF(H16="غير نشط","غير مطلوب",IF(N16="","بلا تاريخ",IF(N16&lt;'الإعدادات'!$B$7,"متأخر",IF(N16='الإعدادات'!$B$7,"مستحق اليوم",IF(N16&lt;='الإعدادات'!$B$7+'الإعدادات'!$B$8,"قريب","مجدول"))))))</x:f>
        <x:v>متأخر</x:v>
      </x:c>
      <x:c r="P16" s="66" t="str">
        <x:f>IF(A16="","",IF(H16="غير نشط","غير نشط",IF(L16="","بلا نشاط",IF('الإعدادات'!$B$7-L16&gt;='الإعدادات'!$B$9,"يحتاج تواصلاً","محدّث"))))</x:f>
        <x:v>محدّث</x:v>
      </x:c>
      <x:c r="Q16" s="63" t="str">
        <x:v>تأكيد مكالمة الاستكشاف</x:v>
      </x:c>
      <x:c r="R16" s="63" t="str">
        <x:v>استفسار جديد.</x:v>
      </x:c>
    </x:row>
    <x:row r="17">
      <x:c r="A17" s="63" t="str">
        <x:v>عميل-007</x:v>
      </x:c>
      <x:c r="B17" s="63" t="str">
        <x:v>لوجستيات الكثيب الأزرق</x:v>
      </x:c>
      <x:c r="C17" s="63" t="str">
        <x:v>كريم عزيز</x:v>
      </x:c>
      <x:c r="D17" s="63" t="str">
        <x:v>kareem@example.com</x:v>
      </x:c>
      <x:c r="E17" s="63" t="str">
        <x:v>+971 50 000 0207</x:v>
      </x:c>
      <x:c r="F17" s="63" t="str">
        <x:v>عمر علي</x:v>
      </x:c>
      <x:c r="G17" s="63" t="str">
        <x:v>الخدمات اللوجستية</x:v>
      </x:c>
      <x:c r="H17" s="63" t="str">
        <x:v>نشط</x:v>
      </x:c>
      <x:c r="I17" s="63" t="str">
        <x:v>متوسطة</x:v>
      </x:c>
      <x:c r="J17" s="63" t="str">
        <x:v>حضورياً</x:v>
      </x:c>
      <x:c r="K17" s="68" t="n">
        <x:v>46002</x:v>
      </x:c>
      <x:c r="L17" s="69" t="n">
        <x:f>IF(A17="","",IF(COUNTIF('سجل-التواصل'!$B$11:$B$210,A17)=0,"",SUMPRODUCT(MAX(('سجل-التواصل'!$B$11:$B$210=A17)*'سجل-التواصل'!$A$11:$A$210))))</x:f>
        <x:v>46203</x:v>
      </x:c>
      <x:c r="M17" s="71" t="n">
        <x:f>IF(OR(A17="",L17=""),"",MAX(0,'الإعدادات'!$B$7-L17))</x:f>
        <x:v>40</x:v>
      </x:c>
      <x:c r="N17" s="70" t="n">
        <x:v>46259</x:v>
      </x:c>
      <x:c r="O17" s="66" t="str">
        <x:f>IF(A17="","",IF(H17="غير نشط","غير مطلوب",IF(N17="","بلا تاريخ",IF(N17&lt;'الإعدادات'!$B$7,"متأخر",IF(N17='الإعدادات'!$B$7,"مستحق اليوم",IF(N17&lt;='الإعدادات'!$B$7+'الإعدادات'!$B$8,"قريب","مجدول"))))))</x:f>
        <x:v>مجدول</x:v>
      </x:c>
      <x:c r="P17" s="66" t="str">
        <x:f>IF(A17="","",IF(H17="غير نشط","غير نشط",IF(L17="","بلا نشاط",IF('الإعدادات'!$B$7-L17&gt;='الإعدادات'!$B$9,"يحتاج تواصلاً","محدّث"))))</x:f>
        <x:v>يحتاج تواصلاً</x:v>
      </x:c>
      <x:c r="Q17" s="63" t="str">
        <x:v>تخطيط المراجعة الفصلية</x:v>
      </x:c>
      <x:c r="R17" s="63" t="str">
        <x:v>العلاقة تحتاج تواصلاً.</x:v>
      </x:c>
    </x:row>
    <x:row r="18">
      <x:c r="A18" s="63" t="str">
        <x:v>عميل-008</x:v>
      </x:c>
      <x:c r="B18" s="63" t="str">
        <x:v>عيادة شارع النخيل</x:v>
      </x:c>
      <x:c r="C18" s="63" t="str">
        <x:v>آنا بروكس</x:v>
      </x:c>
      <x:c r="D18" s="63" t="str">
        <x:v>anna@example.com</x:v>
      </x:c>
      <x:c r="E18" s="63" t="str">
        <x:v>+971 50 000 0208</x:v>
      </x:c>
      <x:c r="F18" s="63" t="str">
        <x:v>لينا منصور</x:v>
      </x:c>
      <x:c r="G18" s="63" t="str">
        <x:v>الرعاية الصحية</x:v>
      </x:c>
      <x:c r="H18" s="63" t="str">
        <x:v>غير نشط</x:v>
      </x:c>
      <x:c r="I18" s="63" t="str">
        <x:v>منخفضة</x:v>
      </x:c>
      <x:c r="J18" s="63" t="str">
        <x:v>بريد إلكتروني</x:v>
      </x:c>
      <x:c r="K18" s="68" t="n">
        <x:v>45877</x:v>
      </x:c>
      <x:c r="L18" s="69" t="n">
        <x:f>IF(A18="","",IF(COUNTIF('سجل-التواصل'!$B$11:$B$210,A18)=0,"",SUMPRODUCT(MAX(('سجل-التواصل'!$B$11:$B$210=A18)*'سجل-التواصل'!$A$11:$A$210))))</x:f>
        <x:v>46162</x:v>
      </x:c>
      <x:c r="M18" s="71" t="n">
        <x:f>IF(OR(A18="",L18=""),"",MAX(0,'الإعدادات'!$B$7-L18))</x:f>
        <x:v>81</x:v>
      </x:c>
      <x:c r="N18" s="70"/>
      <x:c r="O18" s="66" t="str">
        <x:f>IF(A18="","",IF(H18="غير نشط","غير مطلوب",IF(N18="","بلا تاريخ",IF(N18&lt;'الإعدادات'!$B$7,"متأخر",IF(N18='الإعدادات'!$B$7,"مستحق اليوم",IF(N18&lt;='الإعدادات'!$B$7+'الإعدادات'!$B$8,"قريب","مجدول"))))))</x:f>
        <x:v>غير مطلوب</x:v>
      </x:c>
      <x:c r="P18" s="66" t="str">
        <x:f>IF(A18="","",IF(H18="غير نشط","غير نشط",IF(L18="","بلا نشاط",IF('الإعدادات'!$B$7-L18&gt;='الإعدادات'!$B$9,"يحتاج تواصلاً","محدّث"))))</x:f>
        <x:v>غير نشط</x:v>
      </x:c>
      <x:c r="Q18" s="63" t="str">
        <x:v>أرشفة السجل</x:v>
      </x:c>
      <x:c r="R18" s="63" t="str">
        <x:v>عميل سابق.</x:v>
      </x:c>
    </x:row>
    <x:row r="19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8"/>
      <x:c r="L19" s="69" t="str">
        <x:f>IF(A19="","",IF(COUNTIF('سجل-التواصل'!$B$11:$B$210,A19)=0,"",SUMPRODUCT(MAX(('سجل-التواصل'!$B$11:$B$210=A19)*'سجل-التواصل'!$A$11:$A$210))))</x:f>
      </x:c>
      <x:c r="M19" s="71" t="str">
        <x:f>IF(OR(A19="",L19=""),"",MAX(0,'الإعدادات'!$B$7-L19))</x:f>
      </x:c>
      <x:c r="N19" s="70"/>
      <x:c r="O19" s="66" t="str">
        <x:f>IF(A19="","",IF(H19="غير نشط","غير مطلوب",IF(N19="","بلا تاريخ",IF(N19&lt;'الإعدادات'!$B$7,"متأخر",IF(N19='الإعدادات'!$B$7,"مستحق اليوم",IF(N19&lt;='الإعدادات'!$B$7+'الإعدادات'!$B$8,"قريب","مجدول"))))))</x:f>
      </x:c>
      <x:c r="P19" s="66" t="str">
        <x:f>IF(A19="","",IF(H19="غير نشط","غير نشط",IF(L19="","بلا نشاط",IF('الإعدادات'!$B$7-L19&gt;='الإعدادات'!$B$9,"يحتاج تواصلاً","محدّث"))))</x:f>
      </x:c>
      <x:c r="Q19" s="63"/>
      <x:c r="R19" s="63"/>
    </x:row>
    <x:row r="20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8"/>
      <x:c r="L20" s="69" t="str">
        <x:f>IF(A20="","",IF(COUNTIF('سجل-التواصل'!$B$11:$B$210,A20)=0,"",SUMPRODUCT(MAX(('سجل-التواصل'!$B$11:$B$210=A20)*'سجل-التواصل'!$A$11:$A$210))))</x:f>
      </x:c>
      <x:c r="M20" s="71" t="str">
        <x:f>IF(OR(A20="",L20=""),"",MAX(0,'الإعدادات'!$B$7-L20))</x:f>
      </x:c>
      <x:c r="N20" s="70"/>
      <x:c r="O20" s="66" t="str">
        <x:f>IF(A20="","",IF(H20="غير نشط","غير مطلوب",IF(N20="","بلا تاريخ",IF(N20&lt;'الإعدادات'!$B$7,"متأخر",IF(N20='الإعدادات'!$B$7,"مستحق اليوم",IF(N20&lt;='الإعدادات'!$B$7+'الإعدادات'!$B$8,"قريب","مجدول"))))))</x:f>
      </x:c>
      <x:c r="P20" s="66" t="str">
        <x:f>IF(A20="","",IF(H20="غير نشط","غير نشط",IF(L20="","بلا نشاط",IF('الإعدادات'!$B$7-L20&gt;='الإعدادات'!$B$9,"يحتاج تواصلاً","محدّث"))))</x:f>
      </x:c>
      <x:c r="Q20" s="63"/>
      <x:c r="R20" s="63"/>
    </x:row>
    <x:row r="2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8"/>
      <x:c r="L21" s="69" t="str">
        <x:f>IF(A21="","",IF(COUNTIF('سجل-التواصل'!$B$11:$B$210,A21)=0,"",SUMPRODUCT(MAX(('سجل-التواصل'!$B$11:$B$210=A21)*'سجل-التواصل'!$A$11:$A$210))))</x:f>
      </x:c>
      <x:c r="M21" s="71" t="str">
        <x:f>IF(OR(A21="",L21=""),"",MAX(0,'الإعدادات'!$B$7-L21))</x:f>
      </x:c>
      <x:c r="N21" s="70"/>
      <x:c r="O21" s="66" t="str">
        <x:f>IF(A21="","",IF(H21="غير نشط","غير مطلوب",IF(N21="","بلا تاريخ",IF(N21&lt;'الإعدادات'!$B$7,"متأخر",IF(N21='الإعدادات'!$B$7,"مستحق اليوم",IF(N21&lt;='الإعدادات'!$B$7+'الإعدادات'!$B$8,"قريب","مجدول"))))))</x:f>
      </x:c>
      <x:c r="P21" s="66" t="str">
        <x:f>IF(A21="","",IF(H21="غير نشط","غير نشط",IF(L21="","بلا نشاط",IF('الإعدادات'!$B$7-L21&gt;='الإعدادات'!$B$9,"يحتاج تواصلاً","محدّث"))))</x:f>
      </x:c>
      <x:c r="Q21" s="63"/>
      <x:c r="R21" s="63"/>
    </x:row>
    <x:row r="22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8"/>
      <x:c r="L22" s="69" t="str">
        <x:f>IF(A22="","",IF(COUNTIF('سجل-التواصل'!$B$11:$B$210,A22)=0,"",SUMPRODUCT(MAX(('سجل-التواصل'!$B$11:$B$210=A22)*'سجل-التواصل'!$A$11:$A$210))))</x:f>
      </x:c>
      <x:c r="M22" s="71" t="str">
        <x:f>IF(OR(A22="",L22=""),"",MAX(0,'الإعدادات'!$B$7-L22))</x:f>
      </x:c>
      <x:c r="N22" s="70"/>
      <x:c r="O22" s="66" t="str">
        <x:f>IF(A22="","",IF(H22="غير نشط","غير مطلوب",IF(N22="","بلا تاريخ",IF(N22&lt;'الإعدادات'!$B$7,"متأخر",IF(N22='الإعدادات'!$B$7,"مستحق اليوم",IF(N22&lt;='الإعدادات'!$B$7+'الإعدادات'!$B$8,"قريب","مجدول"))))))</x:f>
      </x:c>
      <x:c r="P22" s="66" t="str">
        <x:f>IF(A22="","",IF(H22="غير نشط","غير نشط",IF(L22="","بلا نشاط",IF('الإعدادات'!$B$7-L22&gt;='الإعدادات'!$B$9,"يحتاج تواصلاً","محدّث"))))</x:f>
      </x:c>
      <x:c r="Q22" s="63"/>
      <x:c r="R22" s="63"/>
    </x:row>
    <x:row r="23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8"/>
      <x:c r="L23" s="69" t="str">
        <x:f>IF(A23="","",IF(COUNTIF('سجل-التواصل'!$B$11:$B$210,A23)=0,"",SUMPRODUCT(MAX(('سجل-التواصل'!$B$11:$B$210=A23)*'سجل-التواصل'!$A$11:$A$210))))</x:f>
      </x:c>
      <x:c r="M23" s="71" t="str">
        <x:f>IF(OR(A23="",L23=""),"",MAX(0,'الإعدادات'!$B$7-L23))</x:f>
      </x:c>
      <x:c r="N23" s="70"/>
      <x:c r="O23" s="66" t="str">
        <x:f>IF(A23="","",IF(H23="غير نشط","غير مطلوب",IF(N23="","بلا تاريخ",IF(N23&lt;'الإعدادات'!$B$7,"متأخر",IF(N23='الإعدادات'!$B$7,"مستحق اليوم",IF(N23&lt;='الإعدادات'!$B$7+'الإعدادات'!$B$8,"قريب","مجدول"))))))</x:f>
      </x:c>
      <x:c r="P23" s="66" t="str">
        <x:f>IF(A23="","",IF(H23="غير نشط","غير نشط",IF(L23="","بلا نشاط",IF('الإعدادات'!$B$7-L23&gt;='الإعدادات'!$B$9,"يحتاج تواصلاً","محدّث"))))</x:f>
      </x:c>
      <x:c r="Q23" s="63"/>
      <x:c r="R23" s="63"/>
    </x:row>
    <x:row r="24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8"/>
      <x:c r="L24" s="69" t="str">
        <x:f>IF(A24="","",IF(COUNTIF('سجل-التواصل'!$B$11:$B$210,A24)=0,"",SUMPRODUCT(MAX(('سجل-التواصل'!$B$11:$B$210=A24)*'سجل-التواصل'!$A$11:$A$210))))</x:f>
      </x:c>
      <x:c r="M24" s="71" t="str">
        <x:f>IF(OR(A24="",L24=""),"",MAX(0,'الإعدادات'!$B$7-L24))</x:f>
      </x:c>
      <x:c r="N24" s="70"/>
      <x:c r="O24" s="66" t="str">
        <x:f>IF(A24="","",IF(H24="غير نشط","غير مطلوب",IF(N24="","بلا تاريخ",IF(N24&lt;'الإعدادات'!$B$7,"متأخر",IF(N24='الإعدادات'!$B$7,"مستحق اليوم",IF(N24&lt;='الإعدادات'!$B$7+'الإعدادات'!$B$8,"قريب","مجدول"))))))</x:f>
      </x:c>
      <x:c r="P24" s="66" t="str">
        <x:f>IF(A24="","",IF(H24="غير نشط","غير نشط",IF(L24="","بلا نشاط",IF('الإعدادات'!$B$7-L24&gt;='الإعدادات'!$B$9,"يحتاج تواصلاً","محدّث"))))</x:f>
      </x:c>
      <x:c r="Q24" s="63"/>
      <x:c r="R24" s="63"/>
    </x:row>
    <x:row r="25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8"/>
      <x:c r="L25" s="69" t="str">
        <x:f>IF(A25="","",IF(COUNTIF('سجل-التواصل'!$B$11:$B$210,A25)=0,"",SUMPRODUCT(MAX(('سجل-التواصل'!$B$11:$B$210=A25)*'سجل-التواصل'!$A$11:$A$210))))</x:f>
      </x:c>
      <x:c r="M25" s="71" t="str">
        <x:f>IF(OR(A25="",L25=""),"",MAX(0,'الإعدادات'!$B$7-L25))</x:f>
      </x:c>
      <x:c r="N25" s="70"/>
      <x:c r="O25" s="66" t="str">
        <x:f>IF(A25="","",IF(H25="غير نشط","غير مطلوب",IF(N25="","بلا تاريخ",IF(N25&lt;'الإعدادات'!$B$7,"متأخر",IF(N25='الإعدادات'!$B$7,"مستحق اليوم",IF(N25&lt;='الإعدادات'!$B$7+'الإعدادات'!$B$8,"قريب","مجدول"))))))</x:f>
      </x:c>
      <x:c r="P25" s="66" t="str">
        <x:f>IF(A25="","",IF(H25="غير نشط","غير نشط",IF(L25="","بلا نشاط",IF('الإعدادات'!$B$7-L25&gt;='الإعدادات'!$B$9,"يحتاج تواصلاً","محدّث"))))</x:f>
      </x:c>
      <x:c r="Q25" s="63"/>
      <x:c r="R25" s="63"/>
    </x:row>
    <x:row r="26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8"/>
      <x:c r="L26" s="69" t="str">
        <x:f>IF(A26="","",IF(COUNTIF('سجل-التواصل'!$B$11:$B$210,A26)=0,"",SUMPRODUCT(MAX(('سجل-التواصل'!$B$11:$B$210=A26)*'سجل-التواصل'!$A$11:$A$210))))</x:f>
      </x:c>
      <x:c r="M26" s="71" t="str">
        <x:f>IF(OR(A26="",L26=""),"",MAX(0,'الإعدادات'!$B$7-L26))</x:f>
      </x:c>
      <x:c r="N26" s="70"/>
      <x:c r="O26" s="66" t="str">
        <x:f>IF(A26="","",IF(H26="غير نشط","غير مطلوب",IF(N26="","بلا تاريخ",IF(N26&lt;'الإعدادات'!$B$7,"متأخر",IF(N26='الإعدادات'!$B$7,"مستحق اليوم",IF(N26&lt;='الإعدادات'!$B$7+'الإعدادات'!$B$8,"قريب","مجدول"))))))</x:f>
      </x:c>
      <x:c r="P26" s="66" t="str">
        <x:f>IF(A26="","",IF(H26="غير نشط","غير نشط",IF(L26="","بلا نشاط",IF('الإعدادات'!$B$7-L26&gt;='الإعدادات'!$B$9,"يحتاج تواصلاً","محدّث"))))</x:f>
      </x:c>
      <x:c r="Q26" s="63"/>
      <x:c r="R26" s="63"/>
    </x:row>
    <x:row r="27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8"/>
      <x:c r="L27" s="69" t="str">
        <x:f>IF(A27="","",IF(COUNTIF('سجل-التواصل'!$B$11:$B$210,A27)=0,"",SUMPRODUCT(MAX(('سجل-التواصل'!$B$11:$B$210=A27)*'سجل-التواصل'!$A$11:$A$210))))</x:f>
      </x:c>
      <x:c r="M27" s="71" t="str">
        <x:f>IF(OR(A27="",L27=""),"",MAX(0,'الإعدادات'!$B$7-L27))</x:f>
      </x:c>
      <x:c r="N27" s="70"/>
      <x:c r="O27" s="66" t="str">
        <x:f>IF(A27="","",IF(H27="غير نشط","غير مطلوب",IF(N27="","بلا تاريخ",IF(N27&lt;'الإعدادات'!$B$7,"متأخر",IF(N27='الإعدادات'!$B$7,"مستحق اليوم",IF(N27&lt;='الإعدادات'!$B$7+'الإعدادات'!$B$8,"قريب","مجدول"))))))</x:f>
      </x:c>
      <x:c r="P27" s="66" t="str">
        <x:f>IF(A27="","",IF(H27="غير نشط","غير نشط",IF(L27="","بلا نشاط",IF('الإعدادات'!$B$7-L27&gt;='الإعدادات'!$B$9,"يحتاج تواصلاً","محدّث"))))</x:f>
      </x:c>
      <x:c r="Q27" s="63"/>
      <x:c r="R27" s="63"/>
    </x:row>
    <x:row r="28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8"/>
      <x:c r="L28" s="69" t="str">
        <x:f>IF(A28="","",IF(COUNTIF('سجل-التواصل'!$B$11:$B$210,A28)=0,"",SUMPRODUCT(MAX(('سجل-التواصل'!$B$11:$B$210=A28)*'سجل-التواصل'!$A$11:$A$210))))</x:f>
      </x:c>
      <x:c r="M28" s="71" t="str">
        <x:f>IF(OR(A28="",L28=""),"",MAX(0,'الإعدادات'!$B$7-L28))</x:f>
      </x:c>
      <x:c r="N28" s="70"/>
      <x:c r="O28" s="66" t="str">
        <x:f>IF(A28="","",IF(H28="غير نشط","غير مطلوب",IF(N28="","بلا تاريخ",IF(N28&lt;'الإعدادات'!$B$7,"متأخر",IF(N28='الإعدادات'!$B$7,"مستحق اليوم",IF(N28&lt;='الإعدادات'!$B$7+'الإعدادات'!$B$8,"قريب","مجدول"))))))</x:f>
      </x:c>
      <x:c r="P28" s="66" t="str">
        <x:f>IF(A28="","",IF(H28="غير نشط","غير نشط",IF(L28="","بلا نشاط",IF('الإعدادات'!$B$7-L28&gt;='الإعدادات'!$B$9,"يحتاج تواصلاً","محدّث"))))</x:f>
      </x:c>
      <x:c r="Q28" s="63"/>
      <x:c r="R28" s="63"/>
    </x:row>
    <x:row r="29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8"/>
      <x:c r="L29" s="69" t="str">
        <x:f>IF(A29="","",IF(COUNTIF('سجل-التواصل'!$B$11:$B$210,A29)=0,"",SUMPRODUCT(MAX(('سجل-التواصل'!$B$11:$B$210=A29)*'سجل-التواصل'!$A$11:$A$210))))</x:f>
      </x:c>
      <x:c r="M29" s="71" t="str">
        <x:f>IF(OR(A29="",L29=""),"",MAX(0,'الإعدادات'!$B$7-L29))</x:f>
      </x:c>
      <x:c r="N29" s="70"/>
      <x:c r="O29" s="66" t="str">
        <x:f>IF(A29="","",IF(H29="غير نشط","غير مطلوب",IF(N29="","بلا تاريخ",IF(N29&lt;'الإعدادات'!$B$7,"متأخر",IF(N29='الإعدادات'!$B$7,"مستحق اليوم",IF(N29&lt;='الإعدادات'!$B$7+'الإعدادات'!$B$8,"قريب","مجدول"))))))</x:f>
      </x:c>
      <x:c r="P29" s="66" t="str">
        <x:f>IF(A29="","",IF(H29="غير نشط","غير نشط",IF(L29="","بلا نشاط",IF('الإعدادات'!$B$7-L29&gt;='الإعدادات'!$B$9,"يحتاج تواصلاً","محدّث"))))</x:f>
      </x:c>
      <x:c r="Q29" s="63"/>
      <x:c r="R29" s="63"/>
    </x:row>
    <x:row r="30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8"/>
      <x:c r="L30" s="69" t="str">
        <x:f>IF(A30="","",IF(COUNTIF('سجل-التواصل'!$B$11:$B$210,A30)=0,"",SUMPRODUCT(MAX(('سجل-التواصل'!$B$11:$B$210=A30)*'سجل-التواصل'!$A$11:$A$210))))</x:f>
      </x:c>
      <x:c r="M30" s="71" t="str">
        <x:f>IF(OR(A30="",L30=""),"",MAX(0,'الإعدادات'!$B$7-L30))</x:f>
      </x:c>
      <x:c r="N30" s="70"/>
      <x:c r="O30" s="66" t="str">
        <x:f>IF(A30="","",IF(H30="غير نشط","غير مطلوب",IF(N30="","بلا تاريخ",IF(N30&lt;'الإعدادات'!$B$7,"متأخر",IF(N30='الإعدادات'!$B$7,"مستحق اليوم",IF(N30&lt;='الإعدادات'!$B$7+'الإعدادات'!$B$8,"قريب","مجدول"))))))</x:f>
      </x:c>
      <x:c r="P30" s="66" t="str">
        <x:f>IF(A30="","",IF(H30="غير نشط","غير نشط",IF(L30="","بلا نشاط",IF('الإعدادات'!$B$7-L30&gt;='الإعدادات'!$B$9,"يحتاج تواصلاً","محدّث"))))</x:f>
      </x:c>
      <x:c r="Q30" s="63"/>
      <x:c r="R30" s="63"/>
    </x:row>
    <x:row r="31">
      <x:c r="A31" s="63"/>
      <x:c r="B31" s="63"/>
      <x:c r="C31" s="63"/>
      <x:c r="D31" s="63"/>
      <x:c r="E31" s="63"/>
      <x:c r="F31" s="63"/>
      <x:c r="G31" s="63"/>
      <x:c r="H31" s="63"/>
      <x:c r="I31" s="63"/>
      <x:c r="J31" s="63"/>
      <x:c r="K31" s="68"/>
      <x:c r="L31" s="69" t="str">
        <x:f>IF(A31="","",IF(COUNTIF('سجل-التواصل'!$B$11:$B$210,A31)=0,"",SUMPRODUCT(MAX(('سجل-التواصل'!$B$11:$B$210=A31)*'سجل-التواصل'!$A$11:$A$210))))</x:f>
      </x:c>
      <x:c r="M31" s="71" t="str">
        <x:f>IF(OR(A31="",L31=""),"",MAX(0,'الإعدادات'!$B$7-L31))</x:f>
      </x:c>
      <x:c r="N31" s="70"/>
      <x:c r="O31" s="66" t="str">
        <x:f>IF(A31="","",IF(H31="غير نشط","غير مطلوب",IF(N31="","بلا تاريخ",IF(N31&lt;'الإعدادات'!$B$7,"متأخر",IF(N31='الإعدادات'!$B$7,"مستحق اليوم",IF(N31&lt;='الإعدادات'!$B$7+'الإعدادات'!$B$8,"قريب","مجدول"))))))</x:f>
      </x:c>
      <x:c r="P31" s="66" t="str">
        <x:f>IF(A31="","",IF(H31="غير نشط","غير نشط",IF(L31="","بلا نشاط",IF('الإعدادات'!$B$7-L31&gt;='الإعدادات'!$B$9,"يحتاج تواصلاً","محدّث"))))</x:f>
      </x:c>
      <x:c r="Q31" s="63"/>
      <x:c r="R31" s="63"/>
    </x:row>
    <x:row r="32">
      <x:c r="A32" s="63"/>
      <x:c r="B32" s="63"/>
      <x:c r="C32" s="63"/>
      <x:c r="D32" s="63"/>
      <x:c r="E32" s="63"/>
      <x:c r="F32" s="63"/>
      <x:c r="G32" s="63"/>
      <x:c r="H32" s="63"/>
      <x:c r="I32" s="63"/>
      <x:c r="J32" s="63"/>
      <x:c r="K32" s="68"/>
      <x:c r="L32" s="69" t="str">
        <x:f>IF(A32="","",IF(COUNTIF('سجل-التواصل'!$B$11:$B$210,A32)=0,"",SUMPRODUCT(MAX(('سجل-التواصل'!$B$11:$B$210=A32)*'سجل-التواصل'!$A$11:$A$210))))</x:f>
      </x:c>
      <x:c r="M32" s="71" t="str">
        <x:f>IF(OR(A32="",L32=""),"",MAX(0,'الإعدادات'!$B$7-L32))</x:f>
      </x:c>
      <x:c r="N32" s="70"/>
      <x:c r="O32" s="66" t="str">
        <x:f>IF(A32="","",IF(H32="غير نشط","غير مطلوب",IF(N32="","بلا تاريخ",IF(N32&lt;'الإعدادات'!$B$7,"متأخر",IF(N32='الإعدادات'!$B$7,"مستحق اليوم",IF(N32&lt;='الإعدادات'!$B$7+'الإعدادات'!$B$8,"قريب","مجدول"))))))</x:f>
      </x:c>
      <x:c r="P32" s="66" t="str">
        <x:f>IF(A32="","",IF(H32="غير نشط","غير نشط",IF(L32="","بلا نشاط",IF('الإعدادات'!$B$7-L32&gt;='الإعدادات'!$B$9,"يحتاج تواصلاً","محدّث"))))</x:f>
      </x:c>
      <x:c r="Q32" s="63"/>
      <x:c r="R32" s="63"/>
    </x:row>
    <x:row r="33">
      <x:c r="A33" s="63"/>
      <x:c r="B33" s="63"/>
      <x:c r="C33" s="63"/>
      <x:c r="D33" s="63"/>
      <x:c r="E33" s="63"/>
      <x:c r="F33" s="63"/>
      <x:c r="G33" s="63"/>
      <x:c r="H33" s="63"/>
      <x:c r="I33" s="63"/>
      <x:c r="J33" s="63"/>
      <x:c r="K33" s="68"/>
      <x:c r="L33" s="69" t="str">
        <x:f>IF(A33="","",IF(COUNTIF('سجل-التواصل'!$B$11:$B$210,A33)=0,"",SUMPRODUCT(MAX(('سجل-التواصل'!$B$11:$B$210=A33)*'سجل-التواصل'!$A$11:$A$210))))</x:f>
      </x:c>
      <x:c r="M33" s="71" t="str">
        <x:f>IF(OR(A33="",L33=""),"",MAX(0,'الإعدادات'!$B$7-L33))</x:f>
      </x:c>
      <x:c r="N33" s="70"/>
      <x:c r="O33" s="66" t="str">
        <x:f>IF(A33="","",IF(H33="غير نشط","غير مطلوب",IF(N33="","بلا تاريخ",IF(N33&lt;'الإعدادات'!$B$7,"متأخر",IF(N33='الإعدادات'!$B$7,"مستحق اليوم",IF(N33&lt;='الإعدادات'!$B$7+'الإعدادات'!$B$8,"قريب","مجدول"))))))</x:f>
      </x:c>
      <x:c r="P33" s="66" t="str">
        <x:f>IF(A33="","",IF(H33="غير نشط","غير نشط",IF(L33="","بلا نشاط",IF('الإعدادات'!$B$7-L33&gt;='الإعدادات'!$B$9,"يحتاج تواصلاً","محدّث"))))</x:f>
      </x:c>
      <x:c r="Q33" s="63"/>
      <x:c r="R33" s="63"/>
    </x:row>
    <x:row r="34">
      <x:c r="A34" s="63"/>
      <x:c r="B34" s="63"/>
      <x:c r="C34" s="63"/>
      <x:c r="D34" s="63"/>
      <x:c r="E34" s="63"/>
      <x:c r="F34" s="63"/>
      <x:c r="G34" s="63"/>
      <x:c r="H34" s="63"/>
      <x:c r="I34" s="63"/>
      <x:c r="J34" s="63"/>
      <x:c r="K34" s="68"/>
      <x:c r="L34" s="69" t="str">
        <x:f>IF(A34="","",IF(COUNTIF('سجل-التواصل'!$B$11:$B$210,A34)=0,"",SUMPRODUCT(MAX(('سجل-التواصل'!$B$11:$B$210=A34)*'سجل-التواصل'!$A$11:$A$210))))</x:f>
      </x:c>
      <x:c r="M34" s="71" t="str">
        <x:f>IF(OR(A34="",L34=""),"",MAX(0,'الإعدادات'!$B$7-L34))</x:f>
      </x:c>
      <x:c r="N34" s="70"/>
      <x:c r="O34" s="66" t="str">
        <x:f>IF(A34="","",IF(H34="غير نشط","غير مطلوب",IF(N34="","بلا تاريخ",IF(N34&lt;'الإعدادات'!$B$7,"متأخر",IF(N34='الإعدادات'!$B$7,"مستحق اليوم",IF(N34&lt;='الإعدادات'!$B$7+'الإعدادات'!$B$8,"قريب","مجدول"))))))</x:f>
      </x:c>
      <x:c r="P34" s="66" t="str">
        <x:f>IF(A34="","",IF(H34="غير نشط","غير نشط",IF(L34="","بلا نشاط",IF('الإعدادات'!$B$7-L34&gt;='الإعدادات'!$B$9,"يحتاج تواصلاً","محدّث"))))</x:f>
      </x:c>
      <x:c r="Q34" s="63"/>
      <x:c r="R34" s="63"/>
    </x:row>
    <x:row r="35">
      <x:c r="A35" s="63"/>
      <x:c r="B35" s="63"/>
      <x:c r="C35" s="63"/>
      <x:c r="D35" s="63"/>
      <x:c r="E35" s="63"/>
      <x:c r="F35" s="63"/>
      <x:c r="G35" s="63"/>
      <x:c r="H35" s="63"/>
      <x:c r="I35" s="63"/>
      <x:c r="J35" s="63"/>
      <x:c r="K35" s="68"/>
      <x:c r="L35" s="69" t="str">
        <x:f>IF(A35="","",IF(COUNTIF('سجل-التواصل'!$B$11:$B$210,A35)=0,"",SUMPRODUCT(MAX(('سجل-التواصل'!$B$11:$B$210=A35)*'سجل-التواصل'!$A$11:$A$210))))</x:f>
      </x:c>
      <x:c r="M35" s="71" t="str">
        <x:f>IF(OR(A35="",L35=""),"",MAX(0,'الإعدادات'!$B$7-L35))</x:f>
      </x:c>
      <x:c r="N35" s="70"/>
      <x:c r="O35" s="66" t="str">
        <x:f>IF(A35="","",IF(H35="غير نشط","غير مطلوب",IF(N35="","بلا تاريخ",IF(N35&lt;'الإعدادات'!$B$7,"متأخر",IF(N35='الإعدادات'!$B$7,"مستحق اليوم",IF(N35&lt;='الإعدادات'!$B$7+'الإعدادات'!$B$8,"قريب","مجدول"))))))</x:f>
      </x:c>
      <x:c r="P35" s="66" t="str">
        <x:f>IF(A35="","",IF(H35="غير نشط","غير نشط",IF(L35="","بلا نشاط",IF('الإعدادات'!$B$7-L35&gt;='الإعدادات'!$B$9,"يحتاج تواصلاً","محدّث"))))</x:f>
      </x:c>
      <x:c r="Q35" s="63"/>
      <x:c r="R35" s="63"/>
    </x:row>
    <x:row r="36">
      <x:c r="A36" s="63"/>
      <x:c r="B36" s="63"/>
      <x:c r="C36" s="63"/>
      <x:c r="D36" s="63"/>
      <x:c r="E36" s="63"/>
      <x:c r="F36" s="63"/>
      <x:c r="G36" s="63"/>
      <x:c r="H36" s="63"/>
      <x:c r="I36" s="63"/>
      <x:c r="J36" s="63"/>
      <x:c r="K36" s="68"/>
      <x:c r="L36" s="69" t="str">
        <x:f>IF(A36="","",IF(COUNTIF('سجل-التواصل'!$B$11:$B$210,A36)=0,"",SUMPRODUCT(MAX(('سجل-التواصل'!$B$11:$B$210=A36)*'سجل-التواصل'!$A$11:$A$210))))</x:f>
      </x:c>
      <x:c r="M36" s="71" t="str">
        <x:f>IF(OR(A36="",L36=""),"",MAX(0,'الإعدادات'!$B$7-L36))</x:f>
      </x:c>
      <x:c r="N36" s="70"/>
      <x:c r="O36" s="66" t="str">
        <x:f>IF(A36="","",IF(H36="غير نشط","غير مطلوب",IF(N36="","بلا تاريخ",IF(N36&lt;'الإعدادات'!$B$7,"متأخر",IF(N36='الإعدادات'!$B$7,"مستحق اليوم",IF(N36&lt;='الإعدادات'!$B$7+'الإعدادات'!$B$8,"قريب","مجدول"))))))</x:f>
      </x:c>
      <x:c r="P36" s="66" t="str">
        <x:f>IF(A36="","",IF(H36="غير نشط","غير نشط",IF(L36="","بلا نشاط",IF('الإعدادات'!$B$7-L36&gt;='الإعدادات'!$B$9,"يحتاج تواصلاً","محدّث"))))</x:f>
      </x:c>
      <x:c r="Q36" s="63"/>
      <x:c r="R36" s="63"/>
    </x:row>
    <x:row r="37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8"/>
      <x:c r="L37" s="69" t="str">
        <x:f>IF(A37="","",IF(COUNTIF('سجل-التواصل'!$B$11:$B$210,A37)=0,"",SUMPRODUCT(MAX(('سجل-التواصل'!$B$11:$B$210=A37)*'سجل-التواصل'!$A$11:$A$210))))</x:f>
      </x:c>
      <x:c r="M37" s="71" t="str">
        <x:f>IF(OR(A37="",L37=""),"",MAX(0,'الإعدادات'!$B$7-L37))</x:f>
      </x:c>
      <x:c r="N37" s="70"/>
      <x:c r="O37" s="66" t="str">
        <x:f>IF(A37="","",IF(H37="غير نشط","غير مطلوب",IF(N37="","بلا تاريخ",IF(N37&lt;'الإعدادات'!$B$7,"متأخر",IF(N37='الإعدادات'!$B$7,"مستحق اليوم",IF(N37&lt;='الإعدادات'!$B$7+'الإعدادات'!$B$8,"قريب","مجدول"))))))</x:f>
      </x:c>
      <x:c r="P37" s="66" t="str">
        <x:f>IF(A37="","",IF(H37="غير نشط","غير نشط",IF(L37="","بلا نشاط",IF('الإعدادات'!$B$7-L37&gt;='الإعدادات'!$B$9,"يحتاج تواصلاً","محدّث"))))</x:f>
      </x:c>
      <x:c r="Q37" s="63"/>
      <x:c r="R37" s="63"/>
    </x:row>
    <x:row r="38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8"/>
      <x:c r="L38" s="69" t="str">
        <x:f>IF(A38="","",IF(COUNTIF('سجل-التواصل'!$B$11:$B$210,A38)=0,"",SUMPRODUCT(MAX(('سجل-التواصل'!$B$11:$B$210=A38)*'سجل-التواصل'!$A$11:$A$210))))</x:f>
      </x:c>
      <x:c r="M38" s="71" t="str">
        <x:f>IF(OR(A38="",L38=""),"",MAX(0,'الإعدادات'!$B$7-L38))</x:f>
      </x:c>
      <x:c r="N38" s="70"/>
      <x:c r="O38" s="66" t="str">
        <x:f>IF(A38="","",IF(H38="غير نشط","غير مطلوب",IF(N38="","بلا تاريخ",IF(N38&lt;'الإعدادات'!$B$7,"متأخر",IF(N38='الإعدادات'!$B$7,"مستحق اليوم",IF(N38&lt;='الإعدادات'!$B$7+'الإعدادات'!$B$8,"قريب","مجدول"))))))</x:f>
      </x:c>
      <x:c r="P38" s="66" t="str">
        <x:f>IF(A38="","",IF(H38="غير نشط","غير نشط",IF(L38="","بلا نشاط",IF('الإعدادات'!$B$7-L38&gt;='الإعدادات'!$B$9,"يحتاج تواصلاً","محدّث"))))</x:f>
      </x:c>
      <x:c r="Q38" s="63"/>
      <x:c r="R38" s="63"/>
    </x:row>
    <x:row r="39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8"/>
      <x:c r="L39" s="69" t="str">
        <x:f>IF(A39="","",IF(COUNTIF('سجل-التواصل'!$B$11:$B$210,A39)=0,"",SUMPRODUCT(MAX(('سجل-التواصل'!$B$11:$B$210=A39)*'سجل-التواصل'!$A$11:$A$210))))</x:f>
      </x:c>
      <x:c r="M39" s="71" t="str">
        <x:f>IF(OR(A39="",L39=""),"",MAX(0,'الإعدادات'!$B$7-L39))</x:f>
      </x:c>
      <x:c r="N39" s="70"/>
      <x:c r="O39" s="66" t="str">
        <x:f>IF(A39="","",IF(H39="غير نشط","غير مطلوب",IF(N39="","بلا تاريخ",IF(N39&lt;'الإعدادات'!$B$7,"متأخر",IF(N39='الإعدادات'!$B$7,"مستحق اليوم",IF(N39&lt;='الإعدادات'!$B$7+'الإعدادات'!$B$8,"قريب","مجدول"))))))</x:f>
      </x:c>
      <x:c r="P39" s="66" t="str">
        <x:f>IF(A39="","",IF(H39="غير نشط","غير نشط",IF(L39="","بلا نشاط",IF('الإعدادات'!$B$7-L39&gt;='الإعدادات'!$B$9,"يحتاج تواصلاً","محدّث"))))</x:f>
      </x:c>
      <x:c r="Q39" s="63"/>
      <x:c r="R39" s="63"/>
    </x:row>
    <x:row r="40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8"/>
      <x:c r="L40" s="69" t="str">
        <x:f>IF(A40="","",IF(COUNTIF('سجل-التواصل'!$B$11:$B$210,A40)=0,"",SUMPRODUCT(MAX(('سجل-التواصل'!$B$11:$B$210=A40)*'سجل-التواصل'!$A$11:$A$210))))</x:f>
      </x:c>
      <x:c r="M40" s="71" t="str">
        <x:f>IF(OR(A40="",L40=""),"",MAX(0,'الإعدادات'!$B$7-L40))</x:f>
      </x:c>
      <x:c r="N40" s="70"/>
      <x:c r="O40" s="66" t="str">
        <x:f>IF(A40="","",IF(H40="غير نشط","غير مطلوب",IF(N40="","بلا تاريخ",IF(N40&lt;'الإعدادات'!$B$7,"متأخر",IF(N40='الإعدادات'!$B$7,"مستحق اليوم",IF(N40&lt;='الإعدادات'!$B$7+'الإعدادات'!$B$8,"قريب","مجدول"))))))</x:f>
      </x:c>
      <x:c r="P40" s="66" t="str">
        <x:f>IF(A40="","",IF(H40="غير نشط","غير نشط",IF(L40="","بلا نشاط",IF('الإعدادات'!$B$7-L40&gt;='الإعدادات'!$B$9,"يحتاج تواصلاً","محدّث"))))</x:f>
      </x:c>
      <x:c r="Q40" s="63"/>
      <x:c r="R40" s="63"/>
    </x:row>
    <x:row r="4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8"/>
      <x:c r="L41" s="69" t="str">
        <x:f>IF(A41="","",IF(COUNTIF('سجل-التواصل'!$B$11:$B$210,A41)=0,"",SUMPRODUCT(MAX(('سجل-التواصل'!$B$11:$B$210=A41)*'سجل-التواصل'!$A$11:$A$210))))</x:f>
      </x:c>
      <x:c r="M41" s="71" t="str">
        <x:f>IF(OR(A41="",L41=""),"",MAX(0,'الإعدادات'!$B$7-L41))</x:f>
      </x:c>
      <x:c r="N41" s="70"/>
      <x:c r="O41" s="66" t="str">
        <x:f>IF(A41="","",IF(H41="غير نشط","غير مطلوب",IF(N41="","بلا تاريخ",IF(N41&lt;'الإعدادات'!$B$7,"متأخر",IF(N41='الإعدادات'!$B$7,"مستحق اليوم",IF(N41&lt;='الإعدادات'!$B$7+'الإعدادات'!$B$8,"قريب","مجدول"))))))</x:f>
      </x:c>
      <x:c r="P41" s="66" t="str">
        <x:f>IF(A41="","",IF(H41="غير نشط","غير نشط",IF(L41="","بلا نشاط",IF('الإعدادات'!$B$7-L41&gt;='الإعدادات'!$B$9,"يحتاج تواصلاً","محدّث"))))</x:f>
      </x:c>
      <x:c r="Q41" s="63"/>
      <x:c r="R41" s="63"/>
    </x:row>
    <x:row r="42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8"/>
      <x:c r="L42" s="69" t="str">
        <x:f>IF(A42="","",IF(COUNTIF('سجل-التواصل'!$B$11:$B$210,A42)=0,"",SUMPRODUCT(MAX(('سجل-التواصل'!$B$11:$B$210=A42)*'سجل-التواصل'!$A$11:$A$210))))</x:f>
      </x:c>
      <x:c r="M42" s="71" t="str">
        <x:f>IF(OR(A42="",L42=""),"",MAX(0,'الإعدادات'!$B$7-L42))</x:f>
      </x:c>
      <x:c r="N42" s="70"/>
      <x:c r="O42" s="66" t="str">
        <x:f>IF(A42="","",IF(H42="غير نشط","غير مطلوب",IF(N42="","بلا تاريخ",IF(N42&lt;'الإعدادات'!$B$7,"متأخر",IF(N42='الإعدادات'!$B$7,"مستحق اليوم",IF(N42&lt;='الإعدادات'!$B$7+'الإعدادات'!$B$8,"قريب","مجدول"))))))</x:f>
      </x:c>
      <x:c r="P42" s="66" t="str">
        <x:f>IF(A42="","",IF(H42="غير نشط","غير نشط",IF(L42="","بلا نشاط",IF('الإعدادات'!$B$7-L42&gt;='الإعدادات'!$B$9,"يحتاج تواصلاً","محدّث"))))</x:f>
      </x:c>
      <x:c r="Q42" s="63"/>
      <x:c r="R42" s="63"/>
    </x:row>
    <x:row r="43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8"/>
      <x:c r="L43" s="69" t="str">
        <x:f>IF(A43="","",IF(COUNTIF('سجل-التواصل'!$B$11:$B$210,A43)=0,"",SUMPRODUCT(MAX(('سجل-التواصل'!$B$11:$B$210=A43)*'سجل-التواصل'!$A$11:$A$210))))</x:f>
      </x:c>
      <x:c r="M43" s="71" t="str">
        <x:f>IF(OR(A43="",L43=""),"",MAX(0,'الإعدادات'!$B$7-L43))</x:f>
      </x:c>
      <x:c r="N43" s="70"/>
      <x:c r="O43" s="66" t="str">
        <x:f>IF(A43="","",IF(H43="غير نشط","غير مطلوب",IF(N43="","بلا تاريخ",IF(N43&lt;'الإعدادات'!$B$7,"متأخر",IF(N43='الإعدادات'!$B$7,"مستحق اليوم",IF(N43&lt;='الإعدادات'!$B$7+'الإعدادات'!$B$8,"قريب","مجدول"))))))</x:f>
      </x:c>
      <x:c r="P43" s="66" t="str">
        <x:f>IF(A43="","",IF(H43="غير نشط","غير نشط",IF(L43="","بلا نشاط",IF('الإعدادات'!$B$7-L43&gt;='الإعدادات'!$B$9,"يحتاج تواصلاً","محدّث"))))</x:f>
      </x:c>
      <x:c r="Q43" s="63"/>
      <x:c r="R43" s="63"/>
    </x:row>
    <x:row r="44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8"/>
      <x:c r="L44" s="69" t="str">
        <x:f>IF(A44="","",IF(COUNTIF('سجل-التواصل'!$B$11:$B$210,A44)=0,"",SUMPRODUCT(MAX(('سجل-التواصل'!$B$11:$B$210=A44)*'سجل-التواصل'!$A$11:$A$210))))</x:f>
      </x:c>
      <x:c r="M44" s="71" t="str">
        <x:f>IF(OR(A44="",L44=""),"",MAX(0,'الإعدادات'!$B$7-L44))</x:f>
      </x:c>
      <x:c r="N44" s="70"/>
      <x:c r="O44" s="66" t="str">
        <x:f>IF(A44="","",IF(H44="غير نشط","غير مطلوب",IF(N44="","بلا تاريخ",IF(N44&lt;'الإعدادات'!$B$7,"متأخر",IF(N44='الإعدادات'!$B$7,"مستحق اليوم",IF(N44&lt;='الإعدادات'!$B$7+'الإعدادات'!$B$8,"قريب","مجدول"))))))</x:f>
      </x:c>
      <x:c r="P44" s="66" t="str">
        <x:f>IF(A44="","",IF(H44="غير نشط","غير نشط",IF(L44="","بلا نشاط",IF('الإعدادات'!$B$7-L44&gt;='الإعدادات'!$B$9,"يحتاج تواصلاً","محدّث"))))</x:f>
      </x:c>
      <x:c r="Q44" s="63"/>
      <x:c r="R44" s="63"/>
    </x:row>
    <x:row r="45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8"/>
      <x:c r="L45" s="69" t="str">
        <x:f>IF(A45="","",IF(COUNTIF('سجل-التواصل'!$B$11:$B$210,A45)=0,"",SUMPRODUCT(MAX(('سجل-التواصل'!$B$11:$B$210=A45)*'سجل-التواصل'!$A$11:$A$210))))</x:f>
      </x:c>
      <x:c r="M45" s="71" t="str">
        <x:f>IF(OR(A45="",L45=""),"",MAX(0,'الإعدادات'!$B$7-L45))</x:f>
      </x:c>
      <x:c r="N45" s="70"/>
      <x:c r="O45" s="66" t="str">
        <x:f>IF(A45="","",IF(H45="غير نشط","غير مطلوب",IF(N45="","بلا تاريخ",IF(N45&lt;'الإعدادات'!$B$7,"متأخر",IF(N45='الإعدادات'!$B$7,"مستحق اليوم",IF(N45&lt;='الإعدادات'!$B$7+'الإعدادات'!$B$8,"قريب","مجدول"))))))</x:f>
      </x:c>
      <x:c r="P45" s="66" t="str">
        <x:f>IF(A45="","",IF(H45="غير نشط","غير نشط",IF(L45="","بلا نشاط",IF('الإعدادات'!$B$7-L45&gt;='الإعدادات'!$B$9,"يحتاج تواصلاً","محدّث"))))</x:f>
      </x:c>
      <x:c r="Q45" s="63"/>
      <x:c r="R45" s="63"/>
    </x:row>
    <x:row r="46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8"/>
      <x:c r="L46" s="69" t="str">
        <x:f>IF(A46="","",IF(COUNTIF('سجل-التواصل'!$B$11:$B$210,A46)=0,"",SUMPRODUCT(MAX(('سجل-التواصل'!$B$11:$B$210=A46)*'سجل-التواصل'!$A$11:$A$210))))</x:f>
      </x:c>
      <x:c r="M46" s="71" t="str">
        <x:f>IF(OR(A46="",L46=""),"",MAX(0,'الإعدادات'!$B$7-L46))</x:f>
      </x:c>
      <x:c r="N46" s="70"/>
      <x:c r="O46" s="66" t="str">
        <x:f>IF(A46="","",IF(H46="غير نشط","غير مطلوب",IF(N46="","بلا تاريخ",IF(N46&lt;'الإعدادات'!$B$7,"متأخر",IF(N46='الإعدادات'!$B$7,"مستحق اليوم",IF(N46&lt;='الإعدادات'!$B$7+'الإعدادات'!$B$8,"قريب","مجدول"))))))</x:f>
      </x:c>
      <x:c r="P46" s="66" t="str">
        <x:f>IF(A46="","",IF(H46="غير نشط","غير نشط",IF(L46="","بلا نشاط",IF('الإعدادات'!$B$7-L46&gt;='الإعدادات'!$B$9,"يحتاج تواصلاً","محدّث"))))</x:f>
      </x:c>
      <x:c r="Q46" s="63"/>
      <x:c r="R46" s="63"/>
    </x:row>
    <x:row r="47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8"/>
      <x:c r="L47" s="69" t="str">
        <x:f>IF(A47="","",IF(COUNTIF('سجل-التواصل'!$B$11:$B$210,A47)=0,"",SUMPRODUCT(MAX(('سجل-التواصل'!$B$11:$B$210=A47)*'سجل-التواصل'!$A$11:$A$210))))</x:f>
      </x:c>
      <x:c r="M47" s="71" t="str">
        <x:f>IF(OR(A47="",L47=""),"",MAX(0,'الإعدادات'!$B$7-L47))</x:f>
      </x:c>
      <x:c r="N47" s="70"/>
      <x:c r="O47" s="66" t="str">
        <x:f>IF(A47="","",IF(H47="غير نشط","غير مطلوب",IF(N47="","بلا تاريخ",IF(N47&lt;'الإعدادات'!$B$7,"متأخر",IF(N47='الإعدادات'!$B$7,"مستحق اليوم",IF(N47&lt;='الإعدادات'!$B$7+'الإعدادات'!$B$8,"قريب","مجدول"))))))</x:f>
      </x:c>
      <x:c r="P47" s="66" t="str">
        <x:f>IF(A47="","",IF(H47="غير نشط","غير نشط",IF(L47="","بلا نشاط",IF('الإعدادات'!$B$7-L47&gt;='الإعدادات'!$B$9,"يحتاج تواصلاً","محدّث"))))</x:f>
      </x:c>
      <x:c r="Q47" s="63"/>
      <x:c r="R47" s="63"/>
    </x:row>
    <x:row r="48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8"/>
      <x:c r="L48" s="69" t="str">
        <x:f>IF(A48="","",IF(COUNTIF('سجل-التواصل'!$B$11:$B$210,A48)=0,"",SUMPRODUCT(MAX(('سجل-التواصل'!$B$11:$B$210=A48)*'سجل-التواصل'!$A$11:$A$210))))</x:f>
      </x:c>
      <x:c r="M48" s="71" t="str">
        <x:f>IF(OR(A48="",L48=""),"",MAX(0,'الإعدادات'!$B$7-L48))</x:f>
      </x:c>
      <x:c r="N48" s="70"/>
      <x:c r="O48" s="66" t="str">
        <x:f>IF(A48="","",IF(H48="غير نشط","غير مطلوب",IF(N48="","بلا تاريخ",IF(N48&lt;'الإعدادات'!$B$7,"متأخر",IF(N48='الإعدادات'!$B$7,"مستحق اليوم",IF(N48&lt;='الإعدادات'!$B$7+'الإعدادات'!$B$8,"قريب","مجدول"))))))</x:f>
      </x:c>
      <x:c r="P48" s="66" t="str">
        <x:f>IF(A48="","",IF(H48="غير نشط","غير نشط",IF(L48="","بلا نشاط",IF('الإعدادات'!$B$7-L48&gt;='الإعدادات'!$B$9,"يحتاج تواصلاً","محدّث"))))</x:f>
      </x:c>
      <x:c r="Q48" s="63"/>
      <x:c r="R48" s="63"/>
    </x:row>
    <x:row r="49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8"/>
      <x:c r="L49" s="69" t="str">
        <x:f>IF(A49="","",IF(COUNTIF('سجل-التواصل'!$B$11:$B$210,A49)=0,"",SUMPRODUCT(MAX(('سجل-التواصل'!$B$11:$B$210=A49)*'سجل-التواصل'!$A$11:$A$210))))</x:f>
      </x:c>
      <x:c r="M49" s="71" t="str">
        <x:f>IF(OR(A49="",L49=""),"",MAX(0,'الإعدادات'!$B$7-L49))</x:f>
      </x:c>
      <x:c r="N49" s="70"/>
      <x:c r="O49" s="66" t="str">
        <x:f>IF(A49="","",IF(H49="غير نشط","غير مطلوب",IF(N49="","بلا تاريخ",IF(N49&lt;'الإعدادات'!$B$7,"متأخر",IF(N49='الإعدادات'!$B$7,"مستحق اليوم",IF(N49&lt;='الإعدادات'!$B$7+'الإعدادات'!$B$8,"قريب","مجدول"))))))</x:f>
      </x:c>
      <x:c r="P49" s="66" t="str">
        <x:f>IF(A49="","",IF(H49="غير نشط","غير نشط",IF(L49="","بلا نشاط",IF('الإعدادات'!$B$7-L49&gt;='الإعدادات'!$B$9,"يحتاج تواصلاً","محدّث"))))</x:f>
      </x:c>
      <x:c r="Q49" s="63"/>
      <x:c r="R49" s="63"/>
    </x:row>
    <x:row r="50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8"/>
      <x:c r="L50" s="69" t="str">
        <x:f>IF(A50="","",IF(COUNTIF('سجل-التواصل'!$B$11:$B$210,A50)=0,"",SUMPRODUCT(MAX(('سجل-التواصل'!$B$11:$B$210=A50)*'سجل-التواصل'!$A$11:$A$210))))</x:f>
      </x:c>
      <x:c r="M50" s="71" t="str">
        <x:f>IF(OR(A50="",L50=""),"",MAX(0,'الإعدادات'!$B$7-L50))</x:f>
      </x:c>
      <x:c r="N50" s="70"/>
      <x:c r="O50" s="66" t="str">
        <x:f>IF(A50="","",IF(H50="غير نشط","غير مطلوب",IF(N50="","بلا تاريخ",IF(N50&lt;'الإعدادات'!$B$7,"متأخر",IF(N50='الإعدادات'!$B$7,"مستحق اليوم",IF(N50&lt;='الإعدادات'!$B$7+'الإعدادات'!$B$8,"قريب","مجدول"))))))</x:f>
      </x:c>
      <x:c r="P50" s="66" t="str">
        <x:f>IF(A50="","",IF(H50="غير نشط","غير نشط",IF(L50="","بلا نشاط",IF('الإعدادات'!$B$7-L50&gt;='الإعدادات'!$B$9,"يحتاج تواصلاً","محدّث"))))</x:f>
      </x:c>
      <x:c r="Q50" s="63"/>
      <x:c r="R50" s="63"/>
    </x:row>
    <x:row r="5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8"/>
      <x:c r="L51" s="69" t="str">
        <x:f>IF(A51="","",IF(COUNTIF('سجل-التواصل'!$B$11:$B$210,A51)=0,"",SUMPRODUCT(MAX(('سجل-التواصل'!$B$11:$B$210=A51)*'سجل-التواصل'!$A$11:$A$210))))</x:f>
      </x:c>
      <x:c r="M51" s="71" t="str">
        <x:f>IF(OR(A51="",L51=""),"",MAX(0,'الإعدادات'!$B$7-L51))</x:f>
      </x:c>
      <x:c r="N51" s="70"/>
      <x:c r="O51" s="66" t="str">
        <x:f>IF(A51="","",IF(H51="غير نشط","غير مطلوب",IF(N51="","بلا تاريخ",IF(N51&lt;'الإعدادات'!$B$7,"متأخر",IF(N51='الإعدادات'!$B$7,"مستحق اليوم",IF(N51&lt;='الإعدادات'!$B$7+'الإعدادات'!$B$8,"قريب","مجدول"))))))</x:f>
      </x:c>
      <x:c r="P51" s="66" t="str">
        <x:f>IF(A51="","",IF(H51="غير نشط","غير نشط",IF(L51="","بلا نشاط",IF('الإعدادات'!$B$7-L51&gt;='الإعدادات'!$B$9,"يحتاج تواصلاً","محدّث"))))</x:f>
      </x:c>
      <x:c r="Q51" s="63"/>
      <x:c r="R51" s="63"/>
    </x:row>
    <x:row r="52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8"/>
      <x:c r="L52" s="69" t="str">
        <x:f>IF(A52="","",IF(COUNTIF('سجل-التواصل'!$B$11:$B$210,A52)=0,"",SUMPRODUCT(MAX(('سجل-التواصل'!$B$11:$B$210=A52)*'سجل-التواصل'!$A$11:$A$210))))</x:f>
      </x:c>
      <x:c r="M52" s="71" t="str">
        <x:f>IF(OR(A52="",L52=""),"",MAX(0,'الإعدادات'!$B$7-L52))</x:f>
      </x:c>
      <x:c r="N52" s="70"/>
      <x:c r="O52" s="66" t="str">
        <x:f>IF(A52="","",IF(H52="غير نشط","غير مطلوب",IF(N52="","بلا تاريخ",IF(N52&lt;'الإعدادات'!$B$7,"متأخر",IF(N52='الإعدادات'!$B$7,"مستحق اليوم",IF(N52&lt;='الإعدادات'!$B$7+'الإعدادات'!$B$8,"قريب","مجدول"))))))</x:f>
      </x:c>
      <x:c r="P52" s="66" t="str">
        <x:f>IF(A52="","",IF(H52="غير نشط","غير نشط",IF(L52="","بلا نشاط",IF('الإعدادات'!$B$7-L52&gt;='الإعدادات'!$B$9,"يحتاج تواصلاً","محدّث"))))</x:f>
      </x:c>
      <x:c r="Q52" s="63"/>
      <x:c r="R52" s="63"/>
    </x:row>
    <x:row r="53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8"/>
      <x:c r="L53" s="69" t="str">
        <x:f>IF(A53="","",IF(COUNTIF('سجل-التواصل'!$B$11:$B$210,A53)=0,"",SUMPRODUCT(MAX(('سجل-التواصل'!$B$11:$B$210=A53)*'سجل-التواصل'!$A$11:$A$210))))</x:f>
      </x:c>
      <x:c r="M53" s="71" t="str">
        <x:f>IF(OR(A53="",L53=""),"",MAX(0,'الإعدادات'!$B$7-L53))</x:f>
      </x:c>
      <x:c r="N53" s="70"/>
      <x:c r="O53" s="66" t="str">
        <x:f>IF(A53="","",IF(H53="غير نشط","غير مطلوب",IF(N53="","بلا تاريخ",IF(N53&lt;'الإعدادات'!$B$7,"متأخر",IF(N53='الإعدادات'!$B$7,"مستحق اليوم",IF(N53&lt;='الإعدادات'!$B$7+'الإعدادات'!$B$8,"قريب","مجدول"))))))</x:f>
      </x:c>
      <x:c r="P53" s="66" t="str">
        <x:f>IF(A53="","",IF(H53="غير نشط","غير نشط",IF(L53="","بلا نشاط",IF('الإعدادات'!$B$7-L53&gt;='الإعدادات'!$B$9,"يحتاج تواصلاً","محدّث"))))</x:f>
      </x:c>
      <x:c r="Q53" s="63"/>
      <x:c r="R53" s="63"/>
    </x:row>
    <x:row r="54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8"/>
      <x:c r="L54" s="69" t="str">
        <x:f>IF(A54="","",IF(COUNTIF('سجل-التواصل'!$B$11:$B$210,A54)=0,"",SUMPRODUCT(MAX(('سجل-التواصل'!$B$11:$B$210=A54)*'سجل-التواصل'!$A$11:$A$210))))</x:f>
      </x:c>
      <x:c r="M54" s="71" t="str">
        <x:f>IF(OR(A54="",L54=""),"",MAX(0,'الإعدادات'!$B$7-L54))</x:f>
      </x:c>
      <x:c r="N54" s="70"/>
      <x:c r="O54" s="66" t="str">
        <x:f>IF(A54="","",IF(H54="غير نشط","غير مطلوب",IF(N54="","بلا تاريخ",IF(N54&lt;'الإعدادات'!$B$7,"متأخر",IF(N54='الإعدادات'!$B$7,"مستحق اليوم",IF(N54&lt;='الإعدادات'!$B$7+'الإعدادات'!$B$8,"قريب","مجدول"))))))</x:f>
      </x:c>
      <x:c r="P54" s="66" t="str">
        <x:f>IF(A54="","",IF(H54="غير نشط","غير نشط",IF(L54="","بلا نشاط",IF('الإعدادات'!$B$7-L54&gt;='الإعدادات'!$B$9,"يحتاج تواصلاً","محدّث"))))</x:f>
      </x:c>
      <x:c r="Q54" s="63"/>
      <x:c r="R54" s="63"/>
    </x:row>
    <x:row r="55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8"/>
      <x:c r="L55" s="69" t="str">
        <x:f>IF(A55="","",IF(COUNTIF('سجل-التواصل'!$B$11:$B$210,A55)=0,"",SUMPRODUCT(MAX(('سجل-التواصل'!$B$11:$B$210=A55)*'سجل-التواصل'!$A$11:$A$210))))</x:f>
      </x:c>
      <x:c r="M55" s="71" t="str">
        <x:f>IF(OR(A55="",L55=""),"",MAX(0,'الإعدادات'!$B$7-L55))</x:f>
      </x:c>
      <x:c r="N55" s="70"/>
      <x:c r="O55" s="66" t="str">
        <x:f>IF(A55="","",IF(H55="غير نشط","غير مطلوب",IF(N55="","بلا تاريخ",IF(N55&lt;'الإعدادات'!$B$7,"متأخر",IF(N55='الإعدادات'!$B$7,"مستحق اليوم",IF(N55&lt;='الإعدادات'!$B$7+'الإعدادات'!$B$8,"قريب","مجدول"))))))</x:f>
      </x:c>
      <x:c r="P55" s="66" t="str">
        <x:f>IF(A55="","",IF(H55="غير نشط","غير نشط",IF(L55="","بلا نشاط",IF('الإعدادات'!$B$7-L55&gt;='الإعدادات'!$B$9,"يحتاج تواصلاً","محدّث"))))</x:f>
      </x:c>
      <x:c r="Q55" s="63"/>
      <x:c r="R55" s="63"/>
    </x:row>
    <x:row r="56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8"/>
      <x:c r="L56" s="69" t="str">
        <x:f>IF(A56="","",IF(COUNTIF('سجل-التواصل'!$B$11:$B$210,A56)=0,"",SUMPRODUCT(MAX(('سجل-التواصل'!$B$11:$B$210=A56)*'سجل-التواصل'!$A$11:$A$210))))</x:f>
      </x:c>
      <x:c r="M56" s="71" t="str">
        <x:f>IF(OR(A56="",L56=""),"",MAX(0,'الإعدادات'!$B$7-L56))</x:f>
      </x:c>
      <x:c r="N56" s="70"/>
      <x:c r="O56" s="66" t="str">
        <x:f>IF(A56="","",IF(H56="غير نشط","غير مطلوب",IF(N56="","بلا تاريخ",IF(N56&lt;'الإعدادات'!$B$7,"متأخر",IF(N56='الإعدادات'!$B$7,"مستحق اليوم",IF(N56&lt;='الإعدادات'!$B$7+'الإعدادات'!$B$8,"قريب","مجدول"))))))</x:f>
      </x:c>
      <x:c r="P56" s="66" t="str">
        <x:f>IF(A56="","",IF(H56="غير نشط","غير نشط",IF(L56="","بلا نشاط",IF('الإعدادات'!$B$7-L56&gt;='الإعدادات'!$B$9,"يحتاج تواصلاً","محدّث"))))</x:f>
      </x:c>
      <x:c r="Q56" s="63"/>
      <x:c r="R56" s="63"/>
    </x:row>
    <x:row r="57">
      <x:c r="A57" s="63"/>
      <x:c r="B57" s="63"/>
      <x:c r="C57" s="63"/>
      <x:c r="D57" s="63"/>
      <x:c r="E57" s="63"/>
      <x:c r="F57" s="63"/>
      <x:c r="G57" s="63"/>
      <x:c r="H57" s="63"/>
      <x:c r="I57" s="63"/>
      <x:c r="J57" s="63"/>
      <x:c r="K57" s="68"/>
      <x:c r="L57" s="69" t="str">
        <x:f>IF(A57="","",IF(COUNTIF('سجل-التواصل'!$B$11:$B$210,A57)=0,"",SUMPRODUCT(MAX(('سجل-التواصل'!$B$11:$B$210=A57)*'سجل-التواصل'!$A$11:$A$210))))</x:f>
      </x:c>
      <x:c r="M57" s="71" t="str">
        <x:f>IF(OR(A57="",L57=""),"",MAX(0,'الإعدادات'!$B$7-L57))</x:f>
      </x:c>
      <x:c r="N57" s="70"/>
      <x:c r="O57" s="66" t="str">
        <x:f>IF(A57="","",IF(H57="غير نشط","غير مطلوب",IF(N57="","بلا تاريخ",IF(N57&lt;'الإعدادات'!$B$7,"متأخر",IF(N57='الإعدادات'!$B$7,"مستحق اليوم",IF(N57&lt;='الإعدادات'!$B$7+'الإعدادات'!$B$8,"قريب","مجدول"))))))</x:f>
      </x:c>
      <x:c r="P57" s="66" t="str">
        <x:f>IF(A57="","",IF(H57="غير نشط","غير نشط",IF(L57="","بلا نشاط",IF('الإعدادات'!$B$7-L57&gt;='الإعدادات'!$B$9,"يحتاج تواصلاً","محدّث"))))</x:f>
      </x:c>
      <x:c r="Q57" s="63"/>
      <x:c r="R57" s="63"/>
    </x:row>
    <x:row r="58">
      <x:c r="A58" s="63"/>
      <x:c r="B58" s="63"/>
      <x:c r="C58" s="63"/>
      <x:c r="D58" s="63"/>
      <x:c r="E58" s="63"/>
      <x:c r="F58" s="63"/>
      <x:c r="G58" s="63"/>
      <x:c r="H58" s="63"/>
      <x:c r="I58" s="63"/>
      <x:c r="J58" s="63"/>
      <x:c r="K58" s="68"/>
      <x:c r="L58" s="69" t="str">
        <x:f>IF(A58="","",IF(COUNTIF('سجل-التواصل'!$B$11:$B$210,A58)=0,"",SUMPRODUCT(MAX(('سجل-التواصل'!$B$11:$B$210=A58)*'سجل-التواصل'!$A$11:$A$210))))</x:f>
      </x:c>
      <x:c r="M58" s="71" t="str">
        <x:f>IF(OR(A58="",L58=""),"",MAX(0,'الإعدادات'!$B$7-L58))</x:f>
      </x:c>
      <x:c r="N58" s="70"/>
      <x:c r="O58" s="66" t="str">
        <x:f>IF(A58="","",IF(H58="غير نشط","غير مطلوب",IF(N58="","بلا تاريخ",IF(N58&lt;'الإعدادات'!$B$7,"متأخر",IF(N58='الإعدادات'!$B$7,"مستحق اليوم",IF(N58&lt;='الإعدادات'!$B$7+'الإعدادات'!$B$8,"قريب","مجدول"))))))</x:f>
      </x:c>
      <x:c r="P58" s="66" t="str">
        <x:f>IF(A58="","",IF(H58="غير نشط","غير نشط",IF(L58="","بلا نشاط",IF('الإعدادات'!$B$7-L58&gt;='الإعدادات'!$B$9,"يحتاج تواصلاً","محدّث"))))</x:f>
      </x:c>
      <x:c r="Q58" s="63"/>
      <x:c r="R58" s="63"/>
    </x:row>
    <x:row r="59">
      <x:c r="A59" s="63"/>
      <x:c r="B59" s="63"/>
      <x:c r="C59" s="63"/>
      <x:c r="D59" s="63"/>
      <x:c r="E59" s="63"/>
      <x:c r="F59" s="63"/>
      <x:c r="G59" s="63"/>
      <x:c r="H59" s="63"/>
      <x:c r="I59" s="63"/>
      <x:c r="J59" s="63"/>
      <x:c r="K59" s="68"/>
      <x:c r="L59" s="69" t="str">
        <x:f>IF(A59="","",IF(COUNTIF('سجل-التواصل'!$B$11:$B$210,A59)=0,"",SUMPRODUCT(MAX(('سجل-التواصل'!$B$11:$B$210=A59)*'سجل-التواصل'!$A$11:$A$210))))</x:f>
      </x:c>
      <x:c r="M59" s="71" t="str">
        <x:f>IF(OR(A59="",L59=""),"",MAX(0,'الإعدادات'!$B$7-L59))</x:f>
      </x:c>
      <x:c r="N59" s="70"/>
      <x:c r="O59" s="66" t="str">
        <x:f>IF(A59="","",IF(H59="غير نشط","غير مطلوب",IF(N59="","بلا تاريخ",IF(N59&lt;'الإعدادات'!$B$7,"متأخر",IF(N59='الإعدادات'!$B$7,"مستحق اليوم",IF(N59&lt;='الإعدادات'!$B$7+'الإعدادات'!$B$8,"قريب","مجدول"))))))</x:f>
      </x:c>
      <x:c r="P59" s="66" t="str">
        <x:f>IF(A59="","",IF(H59="غير نشط","غير نشط",IF(L59="","بلا نشاط",IF('الإعدادات'!$B$7-L59&gt;='الإعدادات'!$B$9,"يحتاج تواصلاً","محدّث"))))</x:f>
      </x:c>
      <x:c r="Q59" s="63"/>
      <x:c r="R59" s="63"/>
    </x:row>
    <x:row r="60">
      <x:c r="A60" s="63"/>
      <x:c r="B60" s="63"/>
      <x:c r="C60" s="63"/>
      <x:c r="D60" s="63"/>
      <x:c r="E60" s="63"/>
      <x:c r="F60" s="63"/>
      <x:c r="G60" s="63"/>
      <x:c r="H60" s="63"/>
      <x:c r="I60" s="63"/>
      <x:c r="J60" s="63"/>
      <x:c r="K60" s="68"/>
      <x:c r="L60" s="69" t="str">
        <x:f>IF(A60="","",IF(COUNTIF('سجل-التواصل'!$B$11:$B$210,A60)=0,"",SUMPRODUCT(MAX(('سجل-التواصل'!$B$11:$B$210=A60)*'سجل-التواصل'!$A$11:$A$210))))</x:f>
      </x:c>
      <x:c r="M60" s="71" t="str">
        <x:f>IF(OR(A60="",L60=""),"",MAX(0,'الإعدادات'!$B$7-L60))</x:f>
      </x:c>
      <x:c r="N60" s="70"/>
      <x:c r="O60" s="66" t="str">
        <x:f>IF(A60="","",IF(H60="غير نشط","غير مطلوب",IF(N60="","بلا تاريخ",IF(N60&lt;'الإعدادات'!$B$7,"متأخر",IF(N60='الإعدادات'!$B$7,"مستحق اليوم",IF(N60&lt;='الإعدادات'!$B$7+'الإعدادات'!$B$8,"قريب","مجدول"))))))</x:f>
      </x:c>
      <x:c r="P60" s="66" t="str">
        <x:f>IF(A60="","",IF(H60="غير نشط","غير نشط",IF(L60="","بلا نشاط",IF('الإعدادات'!$B$7-L60&gt;='الإعدادات'!$B$9,"يحتاج تواصلاً","محدّث"))))</x:f>
      </x:c>
      <x:c r="Q60" s="63"/>
      <x:c r="R60" s="63"/>
    </x:row>
    <x:row r="61">
      <x:c r="A61" s="63"/>
      <x:c r="B61" s="63"/>
      <x:c r="C61" s="63"/>
      <x:c r="D61" s="63"/>
      <x:c r="E61" s="63"/>
      <x:c r="F61" s="63"/>
      <x:c r="G61" s="63"/>
      <x:c r="H61" s="63"/>
      <x:c r="I61" s="63"/>
      <x:c r="J61" s="63"/>
      <x:c r="K61" s="68"/>
      <x:c r="L61" s="69" t="str">
        <x:f>IF(A61="","",IF(COUNTIF('سجل-التواصل'!$B$11:$B$210,A61)=0,"",SUMPRODUCT(MAX(('سجل-التواصل'!$B$11:$B$210=A61)*'سجل-التواصل'!$A$11:$A$210))))</x:f>
      </x:c>
      <x:c r="M61" s="71" t="str">
        <x:f>IF(OR(A61="",L61=""),"",MAX(0,'الإعدادات'!$B$7-L61))</x:f>
      </x:c>
      <x:c r="N61" s="70"/>
      <x:c r="O61" s="66" t="str">
        <x:f>IF(A61="","",IF(H61="غير نشط","غير مطلوب",IF(N61="","بلا تاريخ",IF(N61&lt;'الإعدادات'!$B$7,"متأخر",IF(N61='الإعدادات'!$B$7,"مستحق اليوم",IF(N61&lt;='الإعدادات'!$B$7+'الإعدادات'!$B$8,"قريب","مجدول"))))))</x:f>
      </x:c>
      <x:c r="P61" s="66" t="str">
        <x:f>IF(A61="","",IF(H61="غير نشط","غير نشط",IF(L61="","بلا نشاط",IF('الإعدادات'!$B$7-L61&gt;='الإعدادات'!$B$9,"يحتاج تواصلاً","محدّث"))))</x:f>
      </x:c>
      <x:c r="Q61" s="63"/>
      <x:c r="R61" s="63"/>
    </x:row>
    <x:row r="62">
      <x:c r="A62" s="63"/>
      <x:c r="B62" s="63"/>
      <x:c r="C62" s="63"/>
      <x:c r="D62" s="63"/>
      <x:c r="E62" s="63"/>
      <x:c r="F62" s="63"/>
      <x:c r="G62" s="63"/>
      <x:c r="H62" s="63"/>
      <x:c r="I62" s="63"/>
      <x:c r="J62" s="63"/>
      <x:c r="K62" s="68"/>
      <x:c r="L62" s="69" t="str">
        <x:f>IF(A62="","",IF(COUNTIF('سجل-التواصل'!$B$11:$B$210,A62)=0,"",SUMPRODUCT(MAX(('سجل-التواصل'!$B$11:$B$210=A62)*'سجل-التواصل'!$A$11:$A$210))))</x:f>
      </x:c>
      <x:c r="M62" s="71" t="str">
        <x:f>IF(OR(A62="",L62=""),"",MAX(0,'الإعدادات'!$B$7-L62))</x:f>
      </x:c>
      <x:c r="N62" s="70"/>
      <x:c r="O62" s="66" t="str">
        <x:f>IF(A62="","",IF(H62="غير نشط","غير مطلوب",IF(N62="","بلا تاريخ",IF(N62&lt;'الإعدادات'!$B$7,"متأخر",IF(N62='الإعدادات'!$B$7,"مستحق اليوم",IF(N62&lt;='الإعدادات'!$B$7+'الإعدادات'!$B$8,"قريب","مجدول"))))))</x:f>
      </x:c>
      <x:c r="P62" s="66" t="str">
        <x:f>IF(A62="","",IF(H62="غير نشط","غير نشط",IF(L62="","بلا نشاط",IF('الإعدادات'!$B$7-L62&gt;='الإعدادات'!$B$9,"يحتاج تواصلاً","محدّث"))))</x:f>
      </x:c>
      <x:c r="Q62" s="63"/>
      <x:c r="R62" s="63"/>
    </x:row>
    <x:row r="63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8"/>
      <x:c r="L63" s="69" t="str">
        <x:f>IF(A63="","",IF(COUNTIF('سجل-التواصل'!$B$11:$B$210,A63)=0,"",SUMPRODUCT(MAX(('سجل-التواصل'!$B$11:$B$210=A63)*'سجل-التواصل'!$A$11:$A$210))))</x:f>
      </x:c>
      <x:c r="M63" s="71" t="str">
        <x:f>IF(OR(A63="",L63=""),"",MAX(0,'الإعدادات'!$B$7-L63))</x:f>
      </x:c>
      <x:c r="N63" s="70"/>
      <x:c r="O63" s="66" t="str">
        <x:f>IF(A63="","",IF(H63="غير نشط","غير مطلوب",IF(N63="","بلا تاريخ",IF(N63&lt;'الإعدادات'!$B$7,"متأخر",IF(N63='الإعدادات'!$B$7,"مستحق اليوم",IF(N63&lt;='الإعدادات'!$B$7+'الإعدادات'!$B$8,"قريب","مجدول"))))))</x:f>
      </x:c>
      <x:c r="P63" s="66" t="str">
        <x:f>IF(A63="","",IF(H63="غير نشط","غير نشط",IF(L63="","بلا نشاط",IF('الإعدادات'!$B$7-L63&gt;='الإعدادات'!$B$9,"يحتاج تواصلاً","محدّث"))))</x:f>
      </x:c>
      <x:c r="Q63" s="63"/>
      <x:c r="R63" s="63"/>
    </x:row>
    <x:row r="64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8"/>
      <x:c r="L64" s="69" t="str">
        <x:f>IF(A64="","",IF(COUNTIF('سجل-التواصل'!$B$11:$B$210,A64)=0,"",SUMPRODUCT(MAX(('سجل-التواصل'!$B$11:$B$210=A64)*'سجل-التواصل'!$A$11:$A$210))))</x:f>
      </x:c>
      <x:c r="M64" s="71" t="str">
        <x:f>IF(OR(A64="",L64=""),"",MAX(0,'الإعدادات'!$B$7-L64))</x:f>
      </x:c>
      <x:c r="N64" s="70"/>
      <x:c r="O64" s="66" t="str">
        <x:f>IF(A64="","",IF(H64="غير نشط","غير مطلوب",IF(N64="","بلا تاريخ",IF(N64&lt;'الإعدادات'!$B$7,"متأخر",IF(N64='الإعدادات'!$B$7,"مستحق اليوم",IF(N64&lt;='الإعدادات'!$B$7+'الإعدادات'!$B$8,"قريب","مجدول"))))))</x:f>
      </x:c>
      <x:c r="P64" s="66" t="str">
        <x:f>IF(A64="","",IF(H64="غير نشط","غير نشط",IF(L64="","بلا نشاط",IF('الإعدادات'!$B$7-L64&gt;='الإعدادات'!$B$9,"يحتاج تواصلاً","محدّث"))))</x:f>
      </x:c>
      <x:c r="Q64" s="63"/>
      <x:c r="R64" s="63"/>
    </x:row>
    <x:row r="65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8"/>
      <x:c r="L65" s="69" t="str">
        <x:f>IF(A65="","",IF(COUNTIF('سجل-التواصل'!$B$11:$B$210,A65)=0,"",SUMPRODUCT(MAX(('سجل-التواصل'!$B$11:$B$210=A65)*'سجل-التواصل'!$A$11:$A$210))))</x:f>
      </x:c>
      <x:c r="M65" s="71" t="str">
        <x:f>IF(OR(A65="",L65=""),"",MAX(0,'الإعدادات'!$B$7-L65))</x:f>
      </x:c>
      <x:c r="N65" s="70"/>
      <x:c r="O65" s="66" t="str">
        <x:f>IF(A65="","",IF(H65="غير نشط","غير مطلوب",IF(N65="","بلا تاريخ",IF(N65&lt;'الإعدادات'!$B$7,"متأخر",IF(N65='الإعدادات'!$B$7,"مستحق اليوم",IF(N65&lt;='الإعدادات'!$B$7+'الإعدادات'!$B$8,"قريب","مجدول"))))))</x:f>
      </x:c>
      <x:c r="P65" s="66" t="str">
        <x:f>IF(A65="","",IF(H65="غير نشط","غير نشط",IF(L65="","بلا نشاط",IF('الإعدادات'!$B$7-L65&gt;='الإعدادات'!$B$9,"يحتاج تواصلاً","محدّث"))))</x:f>
      </x:c>
      <x:c r="Q65" s="63"/>
      <x:c r="R65" s="63"/>
    </x:row>
    <x:row r="66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8"/>
      <x:c r="L66" s="69" t="str">
        <x:f>IF(A66="","",IF(COUNTIF('سجل-التواصل'!$B$11:$B$210,A66)=0,"",SUMPRODUCT(MAX(('سجل-التواصل'!$B$11:$B$210=A66)*'سجل-التواصل'!$A$11:$A$210))))</x:f>
      </x:c>
      <x:c r="M66" s="71" t="str">
        <x:f>IF(OR(A66="",L66=""),"",MAX(0,'الإعدادات'!$B$7-L66))</x:f>
      </x:c>
      <x:c r="N66" s="70"/>
      <x:c r="O66" s="66" t="str">
        <x:f>IF(A66="","",IF(H66="غير نشط","غير مطلوب",IF(N66="","بلا تاريخ",IF(N66&lt;'الإعدادات'!$B$7,"متأخر",IF(N66='الإعدادات'!$B$7,"مستحق اليوم",IF(N66&lt;='الإعدادات'!$B$7+'الإعدادات'!$B$8,"قريب","مجدول"))))))</x:f>
      </x:c>
      <x:c r="P66" s="66" t="str">
        <x:f>IF(A66="","",IF(H66="غير نشط","غير نشط",IF(L66="","بلا نشاط",IF('الإعدادات'!$B$7-L66&gt;='الإعدادات'!$B$9,"يحتاج تواصلاً","محدّث"))))</x:f>
      </x:c>
      <x:c r="Q66" s="63"/>
      <x:c r="R66" s="63"/>
    </x:row>
    <x:row r="67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8"/>
      <x:c r="L67" s="69" t="str">
        <x:f>IF(A67="","",IF(COUNTIF('سجل-التواصل'!$B$11:$B$210,A67)=0,"",SUMPRODUCT(MAX(('سجل-التواصل'!$B$11:$B$210=A67)*'سجل-التواصل'!$A$11:$A$210))))</x:f>
      </x:c>
      <x:c r="M67" s="71" t="str">
        <x:f>IF(OR(A67="",L67=""),"",MAX(0,'الإعدادات'!$B$7-L67))</x:f>
      </x:c>
      <x:c r="N67" s="70"/>
      <x:c r="O67" s="66" t="str">
        <x:f>IF(A67="","",IF(H67="غير نشط","غير مطلوب",IF(N67="","بلا تاريخ",IF(N67&lt;'الإعدادات'!$B$7,"متأخر",IF(N67='الإعدادات'!$B$7,"مستحق اليوم",IF(N67&lt;='الإعدادات'!$B$7+'الإعدادات'!$B$8,"قريب","مجدول"))))))</x:f>
      </x:c>
      <x:c r="P67" s="66" t="str">
        <x:f>IF(A67="","",IF(H67="غير نشط","غير نشط",IF(L67="","بلا نشاط",IF('الإعدادات'!$B$7-L67&gt;='الإعدادات'!$B$9,"يحتاج تواصلاً","محدّث"))))</x:f>
      </x:c>
      <x:c r="Q67" s="63"/>
      <x:c r="R67" s="63"/>
    </x:row>
    <x:row r="68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8"/>
      <x:c r="L68" s="69" t="str">
        <x:f>IF(A68="","",IF(COUNTIF('سجل-التواصل'!$B$11:$B$210,A68)=0,"",SUMPRODUCT(MAX(('سجل-التواصل'!$B$11:$B$210=A68)*'سجل-التواصل'!$A$11:$A$210))))</x:f>
      </x:c>
      <x:c r="M68" s="71" t="str">
        <x:f>IF(OR(A68="",L68=""),"",MAX(0,'الإعدادات'!$B$7-L68))</x:f>
      </x:c>
      <x:c r="N68" s="70"/>
      <x:c r="O68" s="66" t="str">
        <x:f>IF(A68="","",IF(H68="غير نشط","غير مطلوب",IF(N68="","بلا تاريخ",IF(N68&lt;'الإعدادات'!$B$7,"متأخر",IF(N68='الإعدادات'!$B$7,"مستحق اليوم",IF(N68&lt;='الإعدادات'!$B$7+'الإعدادات'!$B$8,"قريب","مجدول"))))))</x:f>
      </x:c>
      <x:c r="P68" s="66" t="str">
        <x:f>IF(A68="","",IF(H68="غير نشط","غير نشط",IF(L68="","بلا نشاط",IF('الإعدادات'!$B$7-L68&gt;='الإعدادات'!$B$9,"يحتاج تواصلاً","محدّث"))))</x:f>
      </x:c>
      <x:c r="Q68" s="63"/>
      <x:c r="R68" s="63"/>
    </x:row>
    <x:row r="69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8"/>
      <x:c r="L69" s="69" t="str">
        <x:f>IF(A69="","",IF(COUNTIF('سجل-التواصل'!$B$11:$B$210,A69)=0,"",SUMPRODUCT(MAX(('سجل-التواصل'!$B$11:$B$210=A69)*'سجل-التواصل'!$A$11:$A$210))))</x:f>
      </x:c>
      <x:c r="M69" s="71" t="str">
        <x:f>IF(OR(A69="",L69=""),"",MAX(0,'الإعدادات'!$B$7-L69))</x:f>
      </x:c>
      <x:c r="N69" s="70"/>
      <x:c r="O69" s="66" t="str">
        <x:f>IF(A69="","",IF(H69="غير نشط","غير مطلوب",IF(N69="","بلا تاريخ",IF(N69&lt;'الإعدادات'!$B$7,"متأخر",IF(N69='الإعدادات'!$B$7,"مستحق اليوم",IF(N69&lt;='الإعدادات'!$B$7+'الإعدادات'!$B$8,"قريب","مجدول"))))))</x:f>
      </x:c>
      <x:c r="P69" s="66" t="str">
        <x:f>IF(A69="","",IF(H69="غير نشط","غير نشط",IF(L69="","بلا نشاط",IF('الإعدادات'!$B$7-L69&gt;='الإعدادات'!$B$9,"يحتاج تواصلاً","محدّث"))))</x:f>
      </x:c>
      <x:c r="Q69" s="63"/>
      <x:c r="R69" s="63"/>
    </x:row>
    <x:row r="70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8"/>
      <x:c r="L70" s="69" t="str">
        <x:f>IF(A70="","",IF(COUNTIF('سجل-التواصل'!$B$11:$B$210,A70)=0,"",SUMPRODUCT(MAX(('سجل-التواصل'!$B$11:$B$210=A70)*'سجل-التواصل'!$A$11:$A$210))))</x:f>
      </x:c>
      <x:c r="M70" s="71" t="str">
        <x:f>IF(OR(A70="",L70=""),"",MAX(0,'الإعدادات'!$B$7-L70))</x:f>
      </x:c>
      <x:c r="N70" s="70"/>
      <x:c r="O70" s="66" t="str">
        <x:f>IF(A70="","",IF(H70="غير نشط","غير مطلوب",IF(N70="","بلا تاريخ",IF(N70&lt;'الإعدادات'!$B$7,"متأخر",IF(N70='الإعدادات'!$B$7,"مستحق اليوم",IF(N70&lt;='الإعدادات'!$B$7+'الإعدادات'!$B$8,"قريب","مجدول"))))))</x:f>
      </x:c>
      <x:c r="P70" s="66" t="str">
        <x:f>IF(A70="","",IF(H70="غير نشط","غير نشط",IF(L70="","بلا نشاط",IF('الإعدادات'!$B$7-L70&gt;='الإعدادات'!$B$9,"يحتاج تواصلاً","محدّث"))))</x:f>
      </x:c>
      <x:c r="Q70" s="63"/>
      <x:c r="R70" s="63"/>
    </x:row>
    <x:row r="7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8"/>
      <x:c r="L71" s="69" t="str">
        <x:f>IF(A71="","",IF(COUNTIF('سجل-التواصل'!$B$11:$B$210,A71)=0,"",SUMPRODUCT(MAX(('سجل-التواصل'!$B$11:$B$210=A71)*'سجل-التواصل'!$A$11:$A$210))))</x:f>
      </x:c>
      <x:c r="M71" s="71" t="str">
        <x:f>IF(OR(A71="",L71=""),"",MAX(0,'الإعدادات'!$B$7-L71))</x:f>
      </x:c>
      <x:c r="N71" s="70"/>
      <x:c r="O71" s="66" t="str">
        <x:f>IF(A71="","",IF(H71="غير نشط","غير مطلوب",IF(N71="","بلا تاريخ",IF(N71&lt;'الإعدادات'!$B$7,"متأخر",IF(N71='الإعدادات'!$B$7,"مستحق اليوم",IF(N71&lt;='الإعدادات'!$B$7+'الإعدادات'!$B$8,"قريب","مجدول"))))))</x:f>
      </x:c>
      <x:c r="P71" s="66" t="str">
        <x:f>IF(A71="","",IF(H71="غير نشط","غير نشط",IF(L71="","بلا نشاط",IF('الإعدادات'!$B$7-L71&gt;='الإعدادات'!$B$9,"يحتاج تواصلاً","محدّث"))))</x:f>
      </x:c>
      <x:c r="Q71" s="63"/>
      <x:c r="R71" s="63"/>
    </x:row>
    <x:row r="72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8"/>
      <x:c r="L72" s="69" t="str">
        <x:f>IF(A72="","",IF(COUNTIF('سجل-التواصل'!$B$11:$B$210,A72)=0,"",SUMPRODUCT(MAX(('سجل-التواصل'!$B$11:$B$210=A72)*'سجل-التواصل'!$A$11:$A$210))))</x:f>
      </x:c>
      <x:c r="M72" s="71" t="str">
        <x:f>IF(OR(A72="",L72=""),"",MAX(0,'الإعدادات'!$B$7-L72))</x:f>
      </x:c>
      <x:c r="N72" s="70"/>
      <x:c r="O72" s="66" t="str">
        <x:f>IF(A72="","",IF(H72="غير نشط","غير مطلوب",IF(N72="","بلا تاريخ",IF(N72&lt;'الإعدادات'!$B$7,"متأخر",IF(N72='الإعدادات'!$B$7,"مستحق اليوم",IF(N72&lt;='الإعدادات'!$B$7+'الإعدادات'!$B$8,"قريب","مجدول"))))))</x:f>
      </x:c>
      <x:c r="P72" s="66" t="str">
        <x:f>IF(A72="","",IF(H72="غير نشط","غير نشط",IF(L72="","بلا نشاط",IF('الإعدادات'!$B$7-L72&gt;='الإعدادات'!$B$9,"يحتاج تواصلاً","محدّث"))))</x:f>
      </x:c>
      <x:c r="Q72" s="63"/>
      <x:c r="R72" s="63"/>
    </x:row>
    <x:row r="73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8"/>
      <x:c r="L73" s="69" t="str">
        <x:f>IF(A73="","",IF(COUNTIF('سجل-التواصل'!$B$11:$B$210,A73)=0,"",SUMPRODUCT(MAX(('سجل-التواصل'!$B$11:$B$210=A73)*'سجل-التواصل'!$A$11:$A$210))))</x:f>
      </x:c>
      <x:c r="M73" s="71" t="str">
        <x:f>IF(OR(A73="",L73=""),"",MAX(0,'الإعدادات'!$B$7-L73))</x:f>
      </x:c>
      <x:c r="N73" s="70"/>
      <x:c r="O73" s="66" t="str">
        <x:f>IF(A73="","",IF(H73="غير نشط","غير مطلوب",IF(N73="","بلا تاريخ",IF(N73&lt;'الإعدادات'!$B$7,"متأخر",IF(N73='الإعدادات'!$B$7,"مستحق اليوم",IF(N73&lt;='الإعدادات'!$B$7+'الإعدادات'!$B$8,"قريب","مجدول"))))))</x:f>
      </x:c>
      <x:c r="P73" s="66" t="str">
        <x:f>IF(A73="","",IF(H73="غير نشط","غير نشط",IF(L73="","بلا نشاط",IF('الإعدادات'!$B$7-L73&gt;='الإعدادات'!$B$9,"يحتاج تواصلاً","محدّث"))))</x:f>
      </x:c>
      <x:c r="Q73" s="63"/>
      <x:c r="R73" s="63"/>
    </x:row>
    <x:row r="74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8"/>
      <x:c r="L74" s="69" t="str">
        <x:f>IF(A74="","",IF(COUNTIF('سجل-التواصل'!$B$11:$B$210,A74)=0,"",SUMPRODUCT(MAX(('سجل-التواصل'!$B$11:$B$210=A74)*'سجل-التواصل'!$A$11:$A$210))))</x:f>
      </x:c>
      <x:c r="M74" s="71" t="str">
        <x:f>IF(OR(A74="",L74=""),"",MAX(0,'الإعدادات'!$B$7-L74))</x:f>
      </x:c>
      <x:c r="N74" s="70"/>
      <x:c r="O74" s="66" t="str">
        <x:f>IF(A74="","",IF(H74="غير نشط","غير مطلوب",IF(N74="","بلا تاريخ",IF(N74&lt;'الإعدادات'!$B$7,"متأخر",IF(N74='الإعدادات'!$B$7,"مستحق اليوم",IF(N74&lt;='الإعدادات'!$B$7+'الإعدادات'!$B$8,"قريب","مجدول"))))))</x:f>
      </x:c>
      <x:c r="P74" s="66" t="str">
        <x:f>IF(A74="","",IF(H74="غير نشط","غير نشط",IF(L74="","بلا نشاط",IF('الإعدادات'!$B$7-L74&gt;='الإعدادات'!$B$9,"يحتاج تواصلاً","محدّث"))))</x:f>
      </x:c>
      <x:c r="Q74" s="63"/>
      <x:c r="R74" s="63"/>
    </x:row>
    <x:row r="75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8"/>
      <x:c r="L75" s="69" t="str">
        <x:f>IF(A75="","",IF(COUNTIF('سجل-التواصل'!$B$11:$B$210,A75)=0,"",SUMPRODUCT(MAX(('سجل-التواصل'!$B$11:$B$210=A75)*'سجل-التواصل'!$A$11:$A$210))))</x:f>
      </x:c>
      <x:c r="M75" s="71" t="str">
        <x:f>IF(OR(A75="",L75=""),"",MAX(0,'الإعدادات'!$B$7-L75))</x:f>
      </x:c>
      <x:c r="N75" s="70"/>
      <x:c r="O75" s="66" t="str">
        <x:f>IF(A75="","",IF(H75="غير نشط","غير مطلوب",IF(N75="","بلا تاريخ",IF(N75&lt;'الإعدادات'!$B$7,"متأخر",IF(N75='الإعدادات'!$B$7,"مستحق اليوم",IF(N75&lt;='الإعدادات'!$B$7+'الإعدادات'!$B$8,"قريب","مجدول"))))))</x:f>
      </x:c>
      <x:c r="P75" s="66" t="str">
        <x:f>IF(A75="","",IF(H75="غير نشط","غير نشط",IF(L75="","بلا نشاط",IF('الإعدادات'!$B$7-L75&gt;='الإعدادات'!$B$9,"يحتاج تواصلاً","محدّث"))))</x:f>
      </x:c>
      <x:c r="Q75" s="63"/>
      <x:c r="R75" s="63"/>
    </x:row>
    <x:row r="76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8"/>
      <x:c r="L76" s="69" t="str">
        <x:f>IF(A76="","",IF(COUNTIF('سجل-التواصل'!$B$11:$B$210,A76)=0,"",SUMPRODUCT(MAX(('سجل-التواصل'!$B$11:$B$210=A76)*'سجل-التواصل'!$A$11:$A$210))))</x:f>
      </x:c>
      <x:c r="M76" s="71" t="str">
        <x:f>IF(OR(A76="",L76=""),"",MAX(0,'الإعدادات'!$B$7-L76))</x:f>
      </x:c>
      <x:c r="N76" s="70"/>
      <x:c r="O76" s="66" t="str">
        <x:f>IF(A76="","",IF(H76="غير نشط","غير مطلوب",IF(N76="","بلا تاريخ",IF(N76&lt;'الإعدادات'!$B$7,"متأخر",IF(N76='الإعدادات'!$B$7,"مستحق اليوم",IF(N76&lt;='الإعدادات'!$B$7+'الإعدادات'!$B$8,"قريب","مجدول"))))))</x:f>
      </x:c>
      <x:c r="P76" s="66" t="str">
        <x:f>IF(A76="","",IF(H76="غير نشط","غير نشط",IF(L76="","بلا نشاط",IF('الإعدادات'!$B$7-L76&gt;='الإعدادات'!$B$9,"يحتاج تواصلاً","محدّث"))))</x:f>
      </x:c>
      <x:c r="Q76" s="63"/>
      <x:c r="R76" s="63"/>
    </x:row>
    <x:row r="77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8"/>
      <x:c r="L77" s="69" t="str">
        <x:f>IF(A77="","",IF(COUNTIF('سجل-التواصل'!$B$11:$B$210,A77)=0,"",SUMPRODUCT(MAX(('سجل-التواصل'!$B$11:$B$210=A77)*'سجل-التواصل'!$A$11:$A$210))))</x:f>
      </x:c>
      <x:c r="M77" s="71" t="str">
        <x:f>IF(OR(A77="",L77=""),"",MAX(0,'الإعدادات'!$B$7-L77))</x:f>
      </x:c>
      <x:c r="N77" s="70"/>
      <x:c r="O77" s="66" t="str">
        <x:f>IF(A77="","",IF(H77="غير نشط","غير مطلوب",IF(N77="","بلا تاريخ",IF(N77&lt;'الإعدادات'!$B$7,"متأخر",IF(N77='الإعدادات'!$B$7,"مستحق اليوم",IF(N77&lt;='الإعدادات'!$B$7+'الإعدادات'!$B$8,"قريب","مجدول"))))))</x:f>
      </x:c>
      <x:c r="P77" s="66" t="str">
        <x:f>IF(A77="","",IF(H77="غير نشط","غير نشط",IF(L77="","بلا نشاط",IF('الإعدادات'!$B$7-L77&gt;='الإعدادات'!$B$9,"يحتاج تواصلاً","محدّث"))))</x:f>
      </x:c>
      <x:c r="Q77" s="63"/>
      <x:c r="R77" s="63"/>
    </x:row>
    <x:row r="78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8"/>
      <x:c r="L78" s="69" t="str">
        <x:f>IF(A78="","",IF(COUNTIF('سجل-التواصل'!$B$11:$B$210,A78)=0,"",SUMPRODUCT(MAX(('سجل-التواصل'!$B$11:$B$210=A78)*'سجل-التواصل'!$A$11:$A$210))))</x:f>
      </x:c>
      <x:c r="M78" s="71" t="str">
        <x:f>IF(OR(A78="",L78=""),"",MAX(0,'الإعدادات'!$B$7-L78))</x:f>
      </x:c>
      <x:c r="N78" s="70"/>
      <x:c r="O78" s="66" t="str">
        <x:f>IF(A78="","",IF(H78="غير نشط","غير مطلوب",IF(N78="","بلا تاريخ",IF(N78&lt;'الإعدادات'!$B$7,"متأخر",IF(N78='الإعدادات'!$B$7,"مستحق اليوم",IF(N78&lt;='الإعدادات'!$B$7+'الإعدادات'!$B$8,"قريب","مجدول"))))))</x:f>
      </x:c>
      <x:c r="P78" s="66" t="str">
        <x:f>IF(A78="","",IF(H78="غير نشط","غير نشط",IF(L78="","بلا نشاط",IF('الإعدادات'!$B$7-L78&gt;='الإعدادات'!$B$9,"يحتاج تواصلاً","محدّث"))))</x:f>
      </x:c>
      <x:c r="Q78" s="63"/>
      <x:c r="R78" s="63"/>
    </x:row>
    <x:row r="79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8"/>
      <x:c r="L79" s="69" t="str">
        <x:f>IF(A79="","",IF(COUNTIF('سجل-التواصل'!$B$11:$B$210,A79)=0,"",SUMPRODUCT(MAX(('سجل-التواصل'!$B$11:$B$210=A79)*'سجل-التواصل'!$A$11:$A$210))))</x:f>
      </x:c>
      <x:c r="M79" s="71" t="str">
        <x:f>IF(OR(A79="",L79=""),"",MAX(0,'الإعدادات'!$B$7-L79))</x:f>
      </x:c>
      <x:c r="N79" s="70"/>
      <x:c r="O79" s="66" t="str">
        <x:f>IF(A79="","",IF(H79="غير نشط","غير مطلوب",IF(N79="","بلا تاريخ",IF(N79&lt;'الإعدادات'!$B$7,"متأخر",IF(N79='الإعدادات'!$B$7,"مستحق اليوم",IF(N79&lt;='الإعدادات'!$B$7+'الإعدادات'!$B$8,"قريب","مجدول"))))))</x:f>
      </x:c>
      <x:c r="P79" s="66" t="str">
        <x:f>IF(A79="","",IF(H79="غير نشط","غير نشط",IF(L79="","بلا نشاط",IF('الإعدادات'!$B$7-L79&gt;='الإعدادات'!$B$9,"يحتاج تواصلاً","محدّث"))))</x:f>
      </x:c>
      <x:c r="Q79" s="63"/>
      <x:c r="R79" s="63"/>
    </x:row>
    <x:row r="80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8"/>
      <x:c r="L80" s="69" t="str">
        <x:f>IF(A80="","",IF(COUNTIF('سجل-التواصل'!$B$11:$B$210,A80)=0,"",SUMPRODUCT(MAX(('سجل-التواصل'!$B$11:$B$210=A80)*'سجل-التواصل'!$A$11:$A$210))))</x:f>
      </x:c>
      <x:c r="M80" s="71" t="str">
        <x:f>IF(OR(A80="",L80=""),"",MAX(0,'الإعدادات'!$B$7-L80))</x:f>
      </x:c>
      <x:c r="N80" s="70"/>
      <x:c r="O80" s="66" t="str">
        <x:f>IF(A80="","",IF(H80="غير نشط","غير مطلوب",IF(N80="","بلا تاريخ",IF(N80&lt;'الإعدادات'!$B$7,"متأخر",IF(N80='الإعدادات'!$B$7,"مستحق اليوم",IF(N80&lt;='الإعدادات'!$B$7+'الإعدادات'!$B$8,"قريب","مجدول"))))))</x:f>
      </x:c>
      <x:c r="P80" s="66" t="str">
        <x:f>IF(A80="","",IF(H80="غير نشط","غير نشط",IF(L80="","بلا نشاط",IF('الإعدادات'!$B$7-L80&gt;='الإعدادات'!$B$9,"يحتاج تواصلاً","محدّث"))))</x:f>
      </x:c>
      <x:c r="Q80" s="63"/>
      <x:c r="R80" s="63"/>
    </x:row>
    <x:row r="8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8"/>
      <x:c r="L81" s="69" t="str">
        <x:f>IF(A81="","",IF(COUNTIF('سجل-التواصل'!$B$11:$B$210,A81)=0,"",SUMPRODUCT(MAX(('سجل-التواصل'!$B$11:$B$210=A81)*'سجل-التواصل'!$A$11:$A$210))))</x:f>
      </x:c>
      <x:c r="M81" s="71" t="str">
        <x:f>IF(OR(A81="",L81=""),"",MAX(0,'الإعدادات'!$B$7-L81))</x:f>
      </x:c>
      <x:c r="N81" s="70"/>
      <x:c r="O81" s="66" t="str">
        <x:f>IF(A81="","",IF(H81="غير نشط","غير مطلوب",IF(N81="","بلا تاريخ",IF(N81&lt;'الإعدادات'!$B$7,"متأخر",IF(N81='الإعدادات'!$B$7,"مستحق اليوم",IF(N81&lt;='الإعدادات'!$B$7+'الإعدادات'!$B$8,"قريب","مجدول"))))))</x:f>
      </x:c>
      <x:c r="P81" s="66" t="str">
        <x:f>IF(A81="","",IF(H81="غير نشط","غير نشط",IF(L81="","بلا نشاط",IF('الإعدادات'!$B$7-L81&gt;='الإعدادات'!$B$9,"يحتاج تواصلاً","محدّث"))))</x:f>
      </x:c>
      <x:c r="Q81" s="63"/>
      <x:c r="R81" s="63"/>
    </x:row>
    <x:row r="82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8"/>
      <x:c r="L82" s="69" t="str">
        <x:f>IF(A82="","",IF(COUNTIF('سجل-التواصل'!$B$11:$B$210,A82)=0,"",SUMPRODUCT(MAX(('سجل-التواصل'!$B$11:$B$210=A82)*'سجل-التواصل'!$A$11:$A$210))))</x:f>
      </x:c>
      <x:c r="M82" s="71" t="str">
        <x:f>IF(OR(A82="",L82=""),"",MAX(0,'الإعدادات'!$B$7-L82))</x:f>
      </x:c>
      <x:c r="N82" s="70"/>
      <x:c r="O82" s="66" t="str">
        <x:f>IF(A82="","",IF(H82="غير نشط","غير مطلوب",IF(N82="","بلا تاريخ",IF(N82&lt;'الإعدادات'!$B$7,"متأخر",IF(N82='الإعدادات'!$B$7,"مستحق اليوم",IF(N82&lt;='الإعدادات'!$B$7+'الإعدادات'!$B$8,"قريب","مجدول"))))))</x:f>
      </x:c>
      <x:c r="P82" s="66" t="str">
        <x:f>IF(A82="","",IF(H82="غير نشط","غير نشط",IF(L82="","بلا نشاط",IF('الإعدادات'!$B$7-L82&gt;='الإعدادات'!$B$9,"يحتاج تواصلاً","محدّث"))))</x:f>
      </x:c>
      <x:c r="Q82" s="63"/>
      <x:c r="R82" s="63"/>
    </x:row>
    <x:row r="83">
      <x:c r="A83" s="63"/>
      <x:c r="B83" s="63"/>
      <x:c r="C83" s="63"/>
      <x:c r="D83" s="63"/>
      <x:c r="E83" s="63"/>
      <x:c r="F83" s="63"/>
      <x:c r="G83" s="63"/>
      <x:c r="H83" s="63"/>
      <x:c r="I83" s="63"/>
      <x:c r="J83" s="63"/>
      <x:c r="K83" s="68"/>
      <x:c r="L83" s="69" t="str">
        <x:f>IF(A83="","",IF(COUNTIF('سجل-التواصل'!$B$11:$B$210,A83)=0,"",SUMPRODUCT(MAX(('سجل-التواصل'!$B$11:$B$210=A83)*'سجل-التواصل'!$A$11:$A$210))))</x:f>
      </x:c>
      <x:c r="M83" s="71" t="str">
        <x:f>IF(OR(A83="",L83=""),"",MAX(0,'الإعدادات'!$B$7-L83))</x:f>
      </x:c>
      <x:c r="N83" s="70"/>
      <x:c r="O83" s="66" t="str">
        <x:f>IF(A83="","",IF(H83="غير نشط","غير مطلوب",IF(N83="","بلا تاريخ",IF(N83&lt;'الإعدادات'!$B$7,"متأخر",IF(N83='الإعدادات'!$B$7,"مستحق اليوم",IF(N83&lt;='الإعدادات'!$B$7+'الإعدادات'!$B$8,"قريب","مجدول"))))))</x:f>
      </x:c>
      <x:c r="P83" s="66" t="str">
        <x:f>IF(A83="","",IF(H83="غير نشط","غير نشط",IF(L83="","بلا نشاط",IF('الإعدادات'!$B$7-L83&gt;='الإعدادات'!$B$9,"يحتاج تواصلاً","محدّث"))))</x:f>
      </x:c>
      <x:c r="Q83" s="63"/>
      <x:c r="R83" s="63"/>
    </x:row>
    <x:row r="84">
      <x:c r="A84" s="63"/>
      <x:c r="B84" s="63"/>
      <x:c r="C84" s="63"/>
      <x:c r="D84" s="63"/>
      <x:c r="E84" s="63"/>
      <x:c r="F84" s="63"/>
      <x:c r="G84" s="63"/>
      <x:c r="H84" s="63"/>
      <x:c r="I84" s="63"/>
      <x:c r="J84" s="63"/>
      <x:c r="K84" s="68"/>
      <x:c r="L84" s="69" t="str">
        <x:f>IF(A84="","",IF(COUNTIF('سجل-التواصل'!$B$11:$B$210,A84)=0,"",SUMPRODUCT(MAX(('سجل-التواصل'!$B$11:$B$210=A84)*'سجل-التواصل'!$A$11:$A$210))))</x:f>
      </x:c>
      <x:c r="M84" s="71" t="str">
        <x:f>IF(OR(A84="",L84=""),"",MAX(0,'الإعدادات'!$B$7-L84))</x:f>
      </x:c>
      <x:c r="N84" s="70"/>
      <x:c r="O84" s="66" t="str">
        <x:f>IF(A84="","",IF(H84="غير نشط","غير مطلوب",IF(N84="","بلا تاريخ",IF(N84&lt;'الإعدادات'!$B$7,"متأخر",IF(N84='الإعدادات'!$B$7,"مستحق اليوم",IF(N84&lt;='الإعدادات'!$B$7+'الإعدادات'!$B$8,"قريب","مجدول"))))))</x:f>
      </x:c>
      <x:c r="P84" s="66" t="str">
        <x:f>IF(A84="","",IF(H84="غير نشط","غير نشط",IF(L84="","بلا نشاط",IF('الإعدادات'!$B$7-L84&gt;='الإعدادات'!$B$9,"يحتاج تواصلاً","محدّث"))))</x:f>
      </x:c>
      <x:c r="Q84" s="63"/>
      <x:c r="R84" s="63"/>
    </x:row>
    <x:row r="85">
      <x:c r="A85" s="63"/>
      <x:c r="B85" s="63"/>
      <x:c r="C85" s="63"/>
      <x:c r="D85" s="63"/>
      <x:c r="E85" s="63"/>
      <x:c r="F85" s="63"/>
      <x:c r="G85" s="63"/>
      <x:c r="H85" s="63"/>
      <x:c r="I85" s="63"/>
      <x:c r="J85" s="63"/>
      <x:c r="K85" s="68"/>
      <x:c r="L85" s="69" t="str">
        <x:f>IF(A85="","",IF(COUNTIF('سجل-التواصل'!$B$11:$B$210,A85)=0,"",SUMPRODUCT(MAX(('سجل-التواصل'!$B$11:$B$210=A85)*'سجل-التواصل'!$A$11:$A$210))))</x:f>
      </x:c>
      <x:c r="M85" s="71" t="str">
        <x:f>IF(OR(A85="",L85=""),"",MAX(0,'الإعدادات'!$B$7-L85))</x:f>
      </x:c>
      <x:c r="N85" s="70"/>
      <x:c r="O85" s="66" t="str">
        <x:f>IF(A85="","",IF(H85="غير نشط","غير مطلوب",IF(N85="","بلا تاريخ",IF(N85&lt;'الإعدادات'!$B$7,"متأخر",IF(N85='الإعدادات'!$B$7,"مستحق اليوم",IF(N85&lt;='الإعدادات'!$B$7+'الإعدادات'!$B$8,"قريب","مجدول"))))))</x:f>
      </x:c>
      <x:c r="P85" s="66" t="str">
        <x:f>IF(A85="","",IF(H85="غير نشط","غير نشط",IF(L85="","بلا نشاط",IF('الإعدادات'!$B$7-L85&gt;='الإعدادات'!$B$9,"يحتاج تواصلاً","محدّث"))))</x:f>
      </x:c>
      <x:c r="Q85" s="63"/>
      <x:c r="R85" s="63"/>
    </x:row>
    <x:row r="86">
      <x:c r="A86" s="63"/>
      <x:c r="B86" s="63"/>
      <x:c r="C86" s="63"/>
      <x:c r="D86" s="63"/>
      <x:c r="E86" s="63"/>
      <x:c r="F86" s="63"/>
      <x:c r="G86" s="63"/>
      <x:c r="H86" s="63"/>
      <x:c r="I86" s="63"/>
      <x:c r="J86" s="63"/>
      <x:c r="K86" s="68"/>
      <x:c r="L86" s="69" t="str">
        <x:f>IF(A86="","",IF(COUNTIF('سجل-التواصل'!$B$11:$B$210,A86)=0,"",SUMPRODUCT(MAX(('سجل-التواصل'!$B$11:$B$210=A86)*'سجل-التواصل'!$A$11:$A$210))))</x:f>
      </x:c>
      <x:c r="M86" s="71" t="str">
        <x:f>IF(OR(A86="",L86=""),"",MAX(0,'الإعدادات'!$B$7-L86))</x:f>
      </x:c>
      <x:c r="N86" s="70"/>
      <x:c r="O86" s="66" t="str">
        <x:f>IF(A86="","",IF(H86="غير نشط","غير مطلوب",IF(N86="","بلا تاريخ",IF(N86&lt;'الإعدادات'!$B$7,"متأخر",IF(N86='الإعدادات'!$B$7,"مستحق اليوم",IF(N86&lt;='الإعدادات'!$B$7+'الإعدادات'!$B$8,"قريب","مجدول"))))))</x:f>
      </x:c>
      <x:c r="P86" s="66" t="str">
        <x:f>IF(A86="","",IF(H86="غير نشط","غير نشط",IF(L86="","بلا نشاط",IF('الإعدادات'!$B$7-L86&gt;='الإعدادات'!$B$9,"يحتاج تواصلاً","محدّث"))))</x:f>
      </x:c>
      <x:c r="Q86" s="63"/>
      <x:c r="R86" s="63"/>
    </x:row>
    <x:row r="87">
      <x:c r="A87" s="63"/>
      <x:c r="B87" s="63"/>
      <x:c r="C87" s="63"/>
      <x:c r="D87" s="63"/>
      <x:c r="E87" s="63"/>
      <x:c r="F87" s="63"/>
      <x:c r="G87" s="63"/>
      <x:c r="H87" s="63"/>
      <x:c r="I87" s="63"/>
      <x:c r="J87" s="63"/>
      <x:c r="K87" s="68"/>
      <x:c r="L87" s="69" t="str">
        <x:f>IF(A87="","",IF(COUNTIF('سجل-التواصل'!$B$11:$B$210,A87)=0,"",SUMPRODUCT(MAX(('سجل-التواصل'!$B$11:$B$210=A87)*'سجل-التواصل'!$A$11:$A$210))))</x:f>
      </x:c>
      <x:c r="M87" s="71" t="str">
        <x:f>IF(OR(A87="",L87=""),"",MAX(0,'الإعدادات'!$B$7-L87))</x:f>
      </x:c>
      <x:c r="N87" s="70"/>
      <x:c r="O87" s="66" t="str">
        <x:f>IF(A87="","",IF(H87="غير نشط","غير مطلوب",IF(N87="","بلا تاريخ",IF(N87&lt;'الإعدادات'!$B$7,"متأخر",IF(N87='الإعدادات'!$B$7,"مستحق اليوم",IF(N87&lt;='الإعدادات'!$B$7+'الإعدادات'!$B$8,"قريب","مجدول"))))))</x:f>
      </x:c>
      <x:c r="P87" s="66" t="str">
        <x:f>IF(A87="","",IF(H87="غير نشط","غير نشط",IF(L87="","بلا نشاط",IF('الإعدادات'!$B$7-L87&gt;='الإعدادات'!$B$9,"يحتاج تواصلاً","محدّث"))))</x:f>
      </x:c>
      <x:c r="Q87" s="63"/>
      <x:c r="R87" s="63"/>
    </x:row>
    <x:row r="88">
      <x:c r="A88" s="63"/>
      <x:c r="B88" s="63"/>
      <x:c r="C88" s="63"/>
      <x:c r="D88" s="63"/>
      <x:c r="E88" s="63"/>
      <x:c r="F88" s="63"/>
      <x:c r="G88" s="63"/>
      <x:c r="H88" s="63"/>
      <x:c r="I88" s="63"/>
      <x:c r="J88" s="63"/>
      <x:c r="K88" s="68"/>
      <x:c r="L88" s="69" t="str">
        <x:f>IF(A88="","",IF(COUNTIF('سجل-التواصل'!$B$11:$B$210,A88)=0,"",SUMPRODUCT(MAX(('سجل-التواصل'!$B$11:$B$210=A88)*'سجل-التواصل'!$A$11:$A$210))))</x:f>
      </x:c>
      <x:c r="M88" s="71" t="str">
        <x:f>IF(OR(A88="",L88=""),"",MAX(0,'الإعدادات'!$B$7-L88))</x:f>
      </x:c>
      <x:c r="N88" s="70"/>
      <x:c r="O88" s="66" t="str">
        <x:f>IF(A88="","",IF(H88="غير نشط","غير مطلوب",IF(N88="","بلا تاريخ",IF(N88&lt;'الإعدادات'!$B$7,"متأخر",IF(N88='الإعدادات'!$B$7,"مستحق اليوم",IF(N88&lt;='الإعدادات'!$B$7+'الإعدادات'!$B$8,"قريب","مجدول"))))))</x:f>
      </x:c>
      <x:c r="P88" s="66" t="str">
        <x:f>IF(A88="","",IF(H88="غير نشط","غير نشط",IF(L88="","بلا نشاط",IF('الإعدادات'!$B$7-L88&gt;='الإعدادات'!$B$9,"يحتاج تواصلاً","محدّث"))))</x:f>
      </x:c>
      <x:c r="Q88" s="63"/>
      <x:c r="R88" s="63"/>
    </x:row>
    <x:row r="89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8"/>
      <x:c r="L89" s="69" t="str">
        <x:f>IF(A89="","",IF(COUNTIF('سجل-التواصل'!$B$11:$B$210,A89)=0,"",SUMPRODUCT(MAX(('سجل-التواصل'!$B$11:$B$210=A89)*'سجل-التواصل'!$A$11:$A$210))))</x:f>
      </x:c>
      <x:c r="M89" s="71" t="str">
        <x:f>IF(OR(A89="",L89=""),"",MAX(0,'الإعدادات'!$B$7-L89))</x:f>
      </x:c>
      <x:c r="N89" s="70"/>
      <x:c r="O89" s="66" t="str">
        <x:f>IF(A89="","",IF(H89="غير نشط","غير مطلوب",IF(N89="","بلا تاريخ",IF(N89&lt;'الإعدادات'!$B$7,"متأخر",IF(N89='الإعدادات'!$B$7,"مستحق اليوم",IF(N89&lt;='الإعدادات'!$B$7+'الإعدادات'!$B$8,"قريب","مجدول"))))))</x:f>
      </x:c>
      <x:c r="P89" s="66" t="str">
        <x:f>IF(A89="","",IF(H89="غير نشط","غير نشط",IF(L89="","بلا نشاط",IF('الإعدادات'!$B$7-L89&gt;='الإعدادات'!$B$9,"يحتاج تواصلاً","محدّث"))))</x:f>
      </x:c>
      <x:c r="Q89" s="63"/>
      <x:c r="R89" s="63"/>
    </x:row>
    <x:row r="90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8"/>
      <x:c r="L90" s="69" t="str">
        <x:f>IF(A90="","",IF(COUNTIF('سجل-التواصل'!$B$11:$B$210,A90)=0,"",SUMPRODUCT(MAX(('سجل-التواصل'!$B$11:$B$210=A90)*'سجل-التواصل'!$A$11:$A$210))))</x:f>
      </x:c>
      <x:c r="M90" s="71" t="str">
        <x:f>IF(OR(A90="",L90=""),"",MAX(0,'الإعدادات'!$B$7-L90))</x:f>
      </x:c>
      <x:c r="N90" s="70"/>
      <x:c r="O90" s="66" t="str">
        <x:f>IF(A90="","",IF(H90="غير نشط","غير مطلوب",IF(N90="","بلا تاريخ",IF(N90&lt;'الإعدادات'!$B$7,"متأخر",IF(N90='الإعدادات'!$B$7,"مستحق اليوم",IF(N90&lt;='الإعدادات'!$B$7+'الإعدادات'!$B$8,"قريب","مجدول"))))))</x:f>
      </x:c>
      <x:c r="P90" s="66" t="str">
        <x:f>IF(A90="","",IF(H90="غير نشط","غير نشط",IF(L90="","بلا نشاط",IF('الإعدادات'!$B$7-L90&gt;='الإعدادات'!$B$9,"يحتاج تواصلاً","محدّث"))))</x:f>
      </x:c>
      <x:c r="Q90" s="63"/>
      <x:c r="R90" s="63"/>
    </x:row>
    <x:row r="9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8"/>
      <x:c r="L91" s="69" t="str">
        <x:f>IF(A91="","",IF(COUNTIF('سجل-التواصل'!$B$11:$B$210,A91)=0,"",SUMPRODUCT(MAX(('سجل-التواصل'!$B$11:$B$210=A91)*'سجل-التواصل'!$A$11:$A$210))))</x:f>
      </x:c>
      <x:c r="M91" s="71" t="str">
        <x:f>IF(OR(A91="",L91=""),"",MAX(0,'الإعدادات'!$B$7-L91))</x:f>
      </x:c>
      <x:c r="N91" s="70"/>
      <x:c r="O91" s="66" t="str">
        <x:f>IF(A91="","",IF(H91="غير نشط","غير مطلوب",IF(N91="","بلا تاريخ",IF(N91&lt;'الإعدادات'!$B$7,"متأخر",IF(N91='الإعدادات'!$B$7,"مستحق اليوم",IF(N91&lt;='الإعدادات'!$B$7+'الإعدادات'!$B$8,"قريب","مجدول"))))))</x:f>
      </x:c>
      <x:c r="P91" s="66" t="str">
        <x:f>IF(A91="","",IF(H91="غير نشط","غير نشط",IF(L91="","بلا نشاط",IF('الإعدادات'!$B$7-L91&gt;='الإعدادات'!$B$9,"يحتاج تواصلاً","محدّث"))))</x:f>
      </x:c>
      <x:c r="Q91" s="63"/>
      <x:c r="R91" s="63"/>
    </x:row>
    <x:row r="92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8"/>
      <x:c r="L92" s="69" t="str">
        <x:f>IF(A92="","",IF(COUNTIF('سجل-التواصل'!$B$11:$B$210,A92)=0,"",SUMPRODUCT(MAX(('سجل-التواصل'!$B$11:$B$210=A92)*'سجل-التواصل'!$A$11:$A$210))))</x:f>
      </x:c>
      <x:c r="M92" s="71" t="str">
        <x:f>IF(OR(A92="",L92=""),"",MAX(0,'الإعدادات'!$B$7-L92))</x:f>
      </x:c>
      <x:c r="N92" s="70"/>
      <x:c r="O92" s="66" t="str">
        <x:f>IF(A92="","",IF(H92="غير نشط","غير مطلوب",IF(N92="","بلا تاريخ",IF(N92&lt;'الإعدادات'!$B$7,"متأخر",IF(N92='الإعدادات'!$B$7,"مستحق اليوم",IF(N92&lt;='الإعدادات'!$B$7+'الإعدادات'!$B$8,"قريب","مجدول"))))))</x:f>
      </x:c>
      <x:c r="P92" s="66" t="str">
        <x:f>IF(A92="","",IF(H92="غير نشط","غير نشط",IF(L92="","بلا نشاط",IF('الإعدادات'!$B$7-L92&gt;='الإعدادات'!$B$9,"يحتاج تواصلاً","محدّث"))))</x:f>
      </x:c>
      <x:c r="Q92" s="63"/>
      <x:c r="R92" s="63"/>
    </x:row>
    <x:row r="93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8"/>
      <x:c r="L93" s="69" t="str">
        <x:f>IF(A93="","",IF(COUNTIF('سجل-التواصل'!$B$11:$B$210,A93)=0,"",SUMPRODUCT(MAX(('سجل-التواصل'!$B$11:$B$210=A93)*'سجل-التواصل'!$A$11:$A$210))))</x:f>
      </x:c>
      <x:c r="M93" s="71" t="str">
        <x:f>IF(OR(A93="",L93=""),"",MAX(0,'الإعدادات'!$B$7-L93))</x:f>
      </x:c>
      <x:c r="N93" s="70"/>
      <x:c r="O93" s="66" t="str">
        <x:f>IF(A93="","",IF(H93="غير نشط","غير مطلوب",IF(N93="","بلا تاريخ",IF(N93&lt;'الإعدادات'!$B$7,"متأخر",IF(N93='الإعدادات'!$B$7,"مستحق اليوم",IF(N93&lt;='الإعدادات'!$B$7+'الإعدادات'!$B$8,"قريب","مجدول"))))))</x:f>
      </x:c>
      <x:c r="P93" s="66" t="str">
        <x:f>IF(A93="","",IF(H93="غير نشط","غير نشط",IF(L93="","بلا نشاط",IF('الإعدادات'!$B$7-L93&gt;='الإعدادات'!$B$9,"يحتاج تواصلاً","محدّث"))))</x:f>
      </x:c>
      <x:c r="Q93" s="63"/>
      <x:c r="R93" s="63"/>
    </x:row>
    <x:row r="94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8"/>
      <x:c r="L94" s="69" t="str">
        <x:f>IF(A94="","",IF(COUNTIF('سجل-التواصل'!$B$11:$B$210,A94)=0,"",SUMPRODUCT(MAX(('سجل-التواصل'!$B$11:$B$210=A94)*'سجل-التواصل'!$A$11:$A$210))))</x:f>
      </x:c>
      <x:c r="M94" s="71" t="str">
        <x:f>IF(OR(A94="",L94=""),"",MAX(0,'الإعدادات'!$B$7-L94))</x:f>
      </x:c>
      <x:c r="N94" s="70"/>
      <x:c r="O94" s="66" t="str">
        <x:f>IF(A94="","",IF(H94="غير نشط","غير مطلوب",IF(N94="","بلا تاريخ",IF(N94&lt;'الإعدادات'!$B$7,"متأخر",IF(N94='الإعدادات'!$B$7,"مستحق اليوم",IF(N94&lt;='الإعدادات'!$B$7+'الإعدادات'!$B$8,"قريب","مجدول"))))))</x:f>
      </x:c>
      <x:c r="P94" s="66" t="str">
        <x:f>IF(A94="","",IF(H94="غير نشط","غير نشط",IF(L94="","بلا نشاط",IF('الإعدادات'!$B$7-L94&gt;='الإعدادات'!$B$9,"يحتاج تواصلاً","محدّث"))))</x:f>
      </x:c>
      <x:c r="Q94" s="63"/>
      <x:c r="R94" s="63"/>
    </x:row>
    <x:row r="95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8"/>
      <x:c r="L95" s="69" t="str">
        <x:f>IF(A95="","",IF(COUNTIF('سجل-التواصل'!$B$11:$B$210,A95)=0,"",SUMPRODUCT(MAX(('سجل-التواصل'!$B$11:$B$210=A95)*'سجل-التواصل'!$A$11:$A$210))))</x:f>
      </x:c>
      <x:c r="M95" s="71" t="str">
        <x:f>IF(OR(A95="",L95=""),"",MAX(0,'الإعدادات'!$B$7-L95))</x:f>
      </x:c>
      <x:c r="N95" s="70"/>
      <x:c r="O95" s="66" t="str">
        <x:f>IF(A95="","",IF(H95="غير نشط","غير مطلوب",IF(N95="","بلا تاريخ",IF(N95&lt;'الإعدادات'!$B$7,"متأخر",IF(N95='الإعدادات'!$B$7,"مستحق اليوم",IF(N95&lt;='الإعدادات'!$B$7+'الإعدادات'!$B$8,"قريب","مجدول"))))))</x:f>
      </x:c>
      <x:c r="P95" s="66" t="str">
        <x:f>IF(A95="","",IF(H95="غير نشط","غير نشط",IF(L95="","بلا نشاط",IF('الإعدادات'!$B$7-L95&gt;='الإعدادات'!$B$9,"يحتاج تواصلاً","محدّث"))))</x:f>
      </x:c>
      <x:c r="Q95" s="63"/>
      <x:c r="R95" s="63"/>
    </x:row>
    <x:row r="96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8"/>
      <x:c r="L96" s="69" t="str">
        <x:f>IF(A96="","",IF(COUNTIF('سجل-التواصل'!$B$11:$B$210,A96)=0,"",SUMPRODUCT(MAX(('سجل-التواصل'!$B$11:$B$210=A96)*'سجل-التواصل'!$A$11:$A$210))))</x:f>
      </x:c>
      <x:c r="M96" s="71" t="str">
        <x:f>IF(OR(A96="",L96=""),"",MAX(0,'الإعدادات'!$B$7-L96))</x:f>
      </x:c>
      <x:c r="N96" s="70"/>
      <x:c r="O96" s="66" t="str">
        <x:f>IF(A96="","",IF(H96="غير نشط","غير مطلوب",IF(N96="","بلا تاريخ",IF(N96&lt;'الإعدادات'!$B$7,"متأخر",IF(N96='الإعدادات'!$B$7,"مستحق اليوم",IF(N96&lt;='الإعدادات'!$B$7+'الإعدادات'!$B$8,"قريب","مجدول"))))))</x:f>
      </x:c>
      <x:c r="P96" s="66" t="str">
        <x:f>IF(A96="","",IF(H96="غير نشط","غير نشط",IF(L96="","بلا نشاط",IF('الإعدادات'!$B$7-L96&gt;='الإعدادات'!$B$9,"يحتاج تواصلاً","محدّث"))))</x:f>
      </x:c>
      <x:c r="Q96" s="63"/>
      <x:c r="R96" s="63"/>
    </x:row>
    <x:row r="97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8"/>
      <x:c r="L97" s="69" t="str">
        <x:f>IF(A97="","",IF(COUNTIF('سجل-التواصل'!$B$11:$B$210,A97)=0,"",SUMPRODUCT(MAX(('سجل-التواصل'!$B$11:$B$210=A97)*'سجل-التواصل'!$A$11:$A$210))))</x:f>
      </x:c>
      <x:c r="M97" s="71" t="str">
        <x:f>IF(OR(A97="",L97=""),"",MAX(0,'الإعدادات'!$B$7-L97))</x:f>
      </x:c>
      <x:c r="N97" s="70"/>
      <x:c r="O97" s="66" t="str">
        <x:f>IF(A97="","",IF(H97="غير نشط","غير مطلوب",IF(N97="","بلا تاريخ",IF(N97&lt;'الإعدادات'!$B$7,"متأخر",IF(N97='الإعدادات'!$B$7,"مستحق اليوم",IF(N97&lt;='الإعدادات'!$B$7+'الإعدادات'!$B$8,"قريب","مجدول"))))))</x:f>
      </x:c>
      <x:c r="P97" s="66" t="str">
        <x:f>IF(A97="","",IF(H97="غير نشط","غير نشط",IF(L97="","بلا نشاط",IF('الإعدادات'!$B$7-L97&gt;='الإعدادات'!$B$9,"يحتاج تواصلاً","محدّث"))))</x:f>
      </x:c>
      <x:c r="Q97" s="63"/>
      <x:c r="R97" s="63"/>
    </x:row>
    <x:row r="98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8"/>
      <x:c r="L98" s="69" t="str">
        <x:f>IF(A98="","",IF(COUNTIF('سجل-التواصل'!$B$11:$B$210,A98)=0,"",SUMPRODUCT(MAX(('سجل-التواصل'!$B$11:$B$210=A98)*'سجل-التواصل'!$A$11:$A$210))))</x:f>
      </x:c>
      <x:c r="M98" s="71" t="str">
        <x:f>IF(OR(A98="",L98=""),"",MAX(0,'الإعدادات'!$B$7-L98))</x:f>
      </x:c>
      <x:c r="N98" s="70"/>
      <x:c r="O98" s="66" t="str">
        <x:f>IF(A98="","",IF(H98="غير نشط","غير مطلوب",IF(N98="","بلا تاريخ",IF(N98&lt;'الإعدادات'!$B$7,"متأخر",IF(N98='الإعدادات'!$B$7,"مستحق اليوم",IF(N98&lt;='الإعدادات'!$B$7+'الإعدادات'!$B$8,"قريب","مجدول"))))))</x:f>
      </x:c>
      <x:c r="P98" s="66" t="str">
        <x:f>IF(A98="","",IF(H98="غير نشط","غير نشط",IF(L98="","بلا نشاط",IF('الإعدادات'!$B$7-L98&gt;='الإعدادات'!$B$9,"يحتاج تواصلاً","محدّث"))))</x:f>
      </x:c>
      <x:c r="Q98" s="63"/>
      <x:c r="R98" s="63"/>
    </x:row>
    <x:row r="99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8"/>
      <x:c r="L99" s="69" t="str">
        <x:f>IF(A99="","",IF(COUNTIF('سجل-التواصل'!$B$11:$B$210,A99)=0,"",SUMPRODUCT(MAX(('سجل-التواصل'!$B$11:$B$210=A99)*'سجل-التواصل'!$A$11:$A$210))))</x:f>
      </x:c>
      <x:c r="M99" s="71" t="str">
        <x:f>IF(OR(A99="",L99=""),"",MAX(0,'الإعدادات'!$B$7-L99))</x:f>
      </x:c>
      <x:c r="N99" s="70"/>
      <x:c r="O99" s="66" t="str">
        <x:f>IF(A99="","",IF(H99="غير نشط","غير مطلوب",IF(N99="","بلا تاريخ",IF(N99&lt;'الإعدادات'!$B$7,"متأخر",IF(N99='الإعدادات'!$B$7,"مستحق اليوم",IF(N99&lt;='الإعدادات'!$B$7+'الإعدادات'!$B$8,"قريب","مجدول"))))))</x:f>
      </x:c>
      <x:c r="P99" s="66" t="str">
        <x:f>IF(A99="","",IF(H99="غير نشط","غير نشط",IF(L99="","بلا نشاط",IF('الإعدادات'!$B$7-L99&gt;='الإعدادات'!$B$9,"يحتاج تواصلاً","محدّث"))))</x:f>
      </x:c>
      <x:c r="Q99" s="63"/>
      <x:c r="R99" s="63"/>
    </x:row>
    <x:row r="100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8"/>
      <x:c r="L100" s="69" t="str">
        <x:f>IF(A100="","",IF(COUNTIF('سجل-التواصل'!$B$11:$B$210,A100)=0,"",SUMPRODUCT(MAX(('سجل-التواصل'!$B$11:$B$210=A100)*'سجل-التواصل'!$A$11:$A$210))))</x:f>
      </x:c>
      <x:c r="M100" s="71" t="str">
        <x:f>IF(OR(A100="",L100=""),"",MAX(0,'الإعدادات'!$B$7-L100))</x:f>
      </x:c>
      <x:c r="N100" s="70"/>
      <x:c r="O100" s="66" t="str">
        <x:f>IF(A100="","",IF(H100="غير نشط","غير مطلوب",IF(N100="","بلا تاريخ",IF(N100&lt;'الإعدادات'!$B$7,"متأخر",IF(N100='الإعدادات'!$B$7,"مستحق اليوم",IF(N100&lt;='الإعدادات'!$B$7+'الإعدادات'!$B$8,"قريب","مجدول"))))))</x:f>
      </x:c>
      <x:c r="P100" s="66" t="str">
        <x:f>IF(A100="","",IF(H100="غير نشط","غير نشط",IF(L100="","بلا نشاط",IF('الإعدادات'!$B$7-L100&gt;='الإعدادات'!$B$9,"يحتاج تواصلاً","محدّث"))))</x:f>
      </x:c>
      <x:c r="Q100" s="63"/>
      <x:c r="R100" s="63"/>
    </x:row>
    <x:row r="10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8"/>
      <x:c r="L101" s="69" t="str">
        <x:f>IF(A101="","",IF(COUNTIF('سجل-التواصل'!$B$11:$B$210,A101)=0,"",SUMPRODUCT(MAX(('سجل-التواصل'!$B$11:$B$210=A101)*'سجل-التواصل'!$A$11:$A$210))))</x:f>
      </x:c>
      <x:c r="M101" s="71" t="str">
        <x:f>IF(OR(A101="",L101=""),"",MAX(0,'الإعدادات'!$B$7-L101))</x:f>
      </x:c>
      <x:c r="N101" s="70"/>
      <x:c r="O101" s="66" t="str">
        <x:f>IF(A101="","",IF(H101="غير نشط","غير مطلوب",IF(N101="","بلا تاريخ",IF(N101&lt;'الإعدادات'!$B$7,"متأخر",IF(N101='الإعدادات'!$B$7,"مستحق اليوم",IF(N101&lt;='الإعدادات'!$B$7+'الإعدادات'!$B$8,"قريب","مجدول"))))))</x:f>
      </x:c>
      <x:c r="P101" s="66" t="str">
        <x:f>IF(A101="","",IF(H101="غير نشط","غير نشط",IF(L101="","بلا نشاط",IF('الإعدادات'!$B$7-L101&gt;='الإعدادات'!$B$9,"يحتاج تواصلاً","محدّث"))))</x:f>
      </x:c>
      <x:c r="Q101" s="63"/>
      <x:c r="R101" s="63"/>
    </x:row>
    <x:row r="102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8"/>
      <x:c r="L102" s="69" t="str">
        <x:f>IF(A102="","",IF(COUNTIF('سجل-التواصل'!$B$11:$B$210,A102)=0,"",SUMPRODUCT(MAX(('سجل-التواصل'!$B$11:$B$210=A102)*'سجل-التواصل'!$A$11:$A$210))))</x:f>
      </x:c>
      <x:c r="M102" s="71" t="str">
        <x:f>IF(OR(A102="",L102=""),"",MAX(0,'الإعدادات'!$B$7-L102))</x:f>
      </x:c>
      <x:c r="N102" s="70"/>
      <x:c r="O102" s="66" t="str">
        <x:f>IF(A102="","",IF(H102="غير نشط","غير مطلوب",IF(N102="","بلا تاريخ",IF(N102&lt;'الإعدادات'!$B$7,"متأخر",IF(N102='الإعدادات'!$B$7,"مستحق اليوم",IF(N102&lt;='الإعدادات'!$B$7+'الإعدادات'!$B$8,"قريب","مجدول"))))))</x:f>
      </x:c>
      <x:c r="P102" s="66" t="str">
        <x:f>IF(A102="","",IF(H102="غير نشط","غير نشط",IF(L102="","بلا نشاط",IF('الإعدادات'!$B$7-L102&gt;='الإعدادات'!$B$9,"يحتاج تواصلاً","محدّث"))))</x:f>
      </x:c>
      <x:c r="Q102" s="63"/>
      <x:c r="R102" s="63"/>
    </x:row>
    <x:row r="103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8"/>
      <x:c r="L103" s="69" t="str">
        <x:f>IF(A103="","",IF(COUNTIF('سجل-التواصل'!$B$11:$B$210,A103)=0,"",SUMPRODUCT(MAX(('سجل-التواصل'!$B$11:$B$210=A103)*'سجل-التواصل'!$A$11:$A$210))))</x:f>
      </x:c>
      <x:c r="M103" s="71" t="str">
        <x:f>IF(OR(A103="",L103=""),"",MAX(0,'الإعدادات'!$B$7-L103))</x:f>
      </x:c>
      <x:c r="N103" s="70"/>
      <x:c r="O103" s="66" t="str">
        <x:f>IF(A103="","",IF(H103="غير نشط","غير مطلوب",IF(N103="","بلا تاريخ",IF(N103&lt;'الإعدادات'!$B$7,"متأخر",IF(N103='الإعدادات'!$B$7,"مستحق اليوم",IF(N103&lt;='الإعدادات'!$B$7+'الإعدادات'!$B$8,"قريب","مجدول"))))))</x:f>
      </x:c>
      <x:c r="P103" s="66" t="str">
        <x:f>IF(A103="","",IF(H103="غير نشط","غير نشط",IF(L103="","بلا نشاط",IF('الإعدادات'!$B$7-L103&gt;='الإعدادات'!$B$9,"يحتاج تواصلاً","محدّث"))))</x:f>
      </x:c>
      <x:c r="Q103" s="63"/>
      <x:c r="R103" s="63"/>
    </x:row>
    <x:row r="104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8"/>
      <x:c r="L104" s="69" t="str">
        <x:f>IF(A104="","",IF(COUNTIF('سجل-التواصل'!$B$11:$B$210,A104)=0,"",SUMPRODUCT(MAX(('سجل-التواصل'!$B$11:$B$210=A104)*'سجل-التواصل'!$A$11:$A$210))))</x:f>
      </x:c>
      <x:c r="M104" s="71" t="str">
        <x:f>IF(OR(A104="",L104=""),"",MAX(0,'الإعدادات'!$B$7-L104))</x:f>
      </x:c>
      <x:c r="N104" s="70"/>
      <x:c r="O104" s="66" t="str">
        <x:f>IF(A104="","",IF(H104="غير نشط","غير مطلوب",IF(N104="","بلا تاريخ",IF(N104&lt;'الإعدادات'!$B$7,"متأخر",IF(N104='الإعدادات'!$B$7,"مستحق اليوم",IF(N104&lt;='الإعدادات'!$B$7+'الإعدادات'!$B$8,"قريب","مجدول"))))))</x:f>
      </x:c>
      <x:c r="P104" s="66" t="str">
        <x:f>IF(A104="","",IF(H104="غير نشط","غير نشط",IF(L104="","بلا نشاط",IF('الإعدادات'!$B$7-L104&gt;='الإعدادات'!$B$9,"يحتاج تواصلاً","محدّث"))))</x:f>
      </x:c>
      <x:c r="Q104" s="63"/>
      <x:c r="R104" s="63"/>
    </x:row>
    <x:row r="105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8"/>
      <x:c r="L105" s="69" t="str">
        <x:f>IF(A105="","",IF(COUNTIF('سجل-التواصل'!$B$11:$B$210,A105)=0,"",SUMPRODUCT(MAX(('سجل-التواصل'!$B$11:$B$210=A105)*'سجل-التواصل'!$A$11:$A$210))))</x:f>
      </x:c>
      <x:c r="M105" s="71" t="str">
        <x:f>IF(OR(A105="",L105=""),"",MAX(0,'الإعدادات'!$B$7-L105))</x:f>
      </x:c>
      <x:c r="N105" s="70"/>
      <x:c r="O105" s="66" t="str">
        <x:f>IF(A105="","",IF(H105="غير نشط","غير مطلوب",IF(N105="","بلا تاريخ",IF(N105&lt;'الإعدادات'!$B$7,"متأخر",IF(N105='الإعدادات'!$B$7,"مستحق اليوم",IF(N105&lt;='الإعدادات'!$B$7+'الإعدادات'!$B$8,"قريب","مجدول"))))))</x:f>
      </x:c>
      <x:c r="P105" s="66" t="str">
        <x:f>IF(A105="","",IF(H105="غير نشط","غير نشط",IF(L105="","بلا نشاط",IF('الإعدادات'!$B$7-L105&gt;='الإعدادات'!$B$9,"يحتاج تواصلاً","محدّث"))))</x:f>
      </x:c>
      <x:c r="Q105" s="63"/>
      <x:c r="R105" s="63"/>
    </x:row>
    <x:row r="106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8"/>
      <x:c r="L106" s="69" t="str">
        <x:f>IF(A106="","",IF(COUNTIF('سجل-التواصل'!$B$11:$B$210,A106)=0,"",SUMPRODUCT(MAX(('سجل-التواصل'!$B$11:$B$210=A106)*'سجل-التواصل'!$A$11:$A$210))))</x:f>
      </x:c>
      <x:c r="M106" s="71" t="str">
        <x:f>IF(OR(A106="",L106=""),"",MAX(0,'الإعدادات'!$B$7-L106))</x:f>
      </x:c>
      <x:c r="N106" s="70"/>
      <x:c r="O106" s="66" t="str">
        <x:f>IF(A106="","",IF(H106="غير نشط","غير مطلوب",IF(N106="","بلا تاريخ",IF(N106&lt;'الإعدادات'!$B$7,"متأخر",IF(N106='الإعدادات'!$B$7,"مستحق اليوم",IF(N106&lt;='الإعدادات'!$B$7+'الإعدادات'!$B$8,"قريب","مجدول"))))))</x:f>
      </x:c>
      <x:c r="P106" s="66" t="str">
        <x:f>IF(A106="","",IF(H106="غير نشط","غير نشط",IF(L106="","بلا نشاط",IF('الإعدادات'!$B$7-L106&gt;='الإعدادات'!$B$9,"يحتاج تواصلاً","محدّث"))))</x:f>
      </x:c>
      <x:c r="Q106" s="63"/>
      <x:c r="R106" s="63"/>
    </x:row>
    <x:row r="107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8"/>
      <x:c r="L107" s="69" t="str">
        <x:f>IF(A107="","",IF(COUNTIF('سجل-التواصل'!$B$11:$B$210,A107)=0,"",SUMPRODUCT(MAX(('سجل-التواصل'!$B$11:$B$210=A107)*'سجل-التواصل'!$A$11:$A$210))))</x:f>
      </x:c>
      <x:c r="M107" s="71" t="str">
        <x:f>IF(OR(A107="",L107=""),"",MAX(0,'الإعدادات'!$B$7-L107))</x:f>
      </x:c>
      <x:c r="N107" s="70"/>
      <x:c r="O107" s="66" t="str">
        <x:f>IF(A107="","",IF(H107="غير نشط","غير مطلوب",IF(N107="","بلا تاريخ",IF(N107&lt;'الإعدادات'!$B$7,"متأخر",IF(N107='الإعدادات'!$B$7,"مستحق اليوم",IF(N107&lt;='الإعدادات'!$B$7+'الإعدادات'!$B$8,"قريب","مجدول"))))))</x:f>
      </x:c>
      <x:c r="P107" s="66" t="str">
        <x:f>IF(A107="","",IF(H107="غير نشط","غير نشط",IF(L107="","بلا نشاط",IF('الإعدادات'!$B$7-L107&gt;='الإعدادات'!$B$9,"يحتاج تواصلاً","محدّث"))))</x:f>
      </x:c>
      <x:c r="Q107" s="63"/>
      <x:c r="R107" s="63"/>
    </x:row>
    <x:row r="108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8"/>
      <x:c r="L108" s="69" t="str">
        <x:f>IF(A108="","",IF(COUNTIF('سجل-التواصل'!$B$11:$B$210,A108)=0,"",SUMPRODUCT(MAX(('سجل-التواصل'!$B$11:$B$210=A108)*'سجل-التواصل'!$A$11:$A$210))))</x:f>
      </x:c>
      <x:c r="M108" s="71" t="str">
        <x:f>IF(OR(A108="",L108=""),"",MAX(0,'الإعدادات'!$B$7-L108))</x:f>
      </x:c>
      <x:c r="N108" s="70"/>
      <x:c r="O108" s="66" t="str">
        <x:f>IF(A108="","",IF(H108="غير نشط","غير مطلوب",IF(N108="","بلا تاريخ",IF(N108&lt;'الإعدادات'!$B$7,"متأخر",IF(N108='الإعدادات'!$B$7,"مستحق اليوم",IF(N108&lt;='الإعدادات'!$B$7+'الإعدادات'!$B$8,"قريب","مجدول"))))))</x:f>
      </x:c>
      <x:c r="P108" s="66" t="str">
        <x:f>IF(A108="","",IF(H108="غير نشط","غير نشط",IF(L108="","بلا نشاط",IF('الإعدادات'!$B$7-L108&gt;='الإعدادات'!$B$9,"يحتاج تواصلاً","محدّث"))))</x:f>
      </x:c>
      <x:c r="Q108" s="63"/>
      <x:c r="R108" s="63"/>
    </x:row>
    <x:row r="109">
      <x:c r="A109" s="63"/>
      <x:c r="B109" s="63"/>
      <x:c r="C109" s="63"/>
      <x:c r="D109" s="63"/>
      <x:c r="E109" s="63"/>
      <x:c r="F109" s="63"/>
      <x:c r="G109" s="63"/>
      <x:c r="H109" s="63"/>
      <x:c r="I109" s="63"/>
      <x:c r="J109" s="63"/>
      <x:c r="K109" s="68"/>
      <x:c r="L109" s="69" t="str">
        <x:f>IF(A109="","",IF(COUNTIF('سجل-التواصل'!$B$11:$B$210,A109)=0,"",SUMPRODUCT(MAX(('سجل-التواصل'!$B$11:$B$210=A109)*'سجل-التواصل'!$A$11:$A$210))))</x:f>
      </x:c>
      <x:c r="M109" s="71" t="str">
        <x:f>IF(OR(A109="",L109=""),"",MAX(0,'الإعدادات'!$B$7-L109))</x:f>
      </x:c>
      <x:c r="N109" s="70"/>
      <x:c r="O109" s="66" t="str">
        <x:f>IF(A109="","",IF(H109="غير نشط","غير مطلوب",IF(N109="","بلا تاريخ",IF(N109&lt;'الإعدادات'!$B$7,"متأخر",IF(N109='الإعدادات'!$B$7,"مستحق اليوم",IF(N109&lt;='الإعدادات'!$B$7+'الإعدادات'!$B$8,"قريب","مجدول"))))))</x:f>
      </x:c>
      <x:c r="P109" s="66" t="str">
        <x:f>IF(A109="","",IF(H109="غير نشط","غير نشط",IF(L109="","بلا نشاط",IF('الإعدادات'!$B$7-L109&gt;='الإعدادات'!$B$9,"يحتاج تواصلاً","محدّث"))))</x:f>
      </x:c>
      <x:c r="Q109" s="63"/>
      <x:c r="R109" s="63"/>
    </x:row>
    <x:row r="110">
      <x:c r="A110" s="63"/>
      <x:c r="B110" s="63"/>
      <x:c r="C110" s="63"/>
      <x:c r="D110" s="63"/>
      <x:c r="E110" s="63"/>
      <x:c r="F110" s="63"/>
      <x:c r="G110" s="63"/>
      <x:c r="H110" s="63"/>
      <x:c r="I110" s="63"/>
      <x:c r="J110" s="63"/>
      <x:c r="K110" s="68"/>
      <x:c r="L110" s="69" t="str">
        <x:f>IF(A110="","",IF(COUNTIF('سجل-التواصل'!$B$11:$B$210,A110)=0,"",SUMPRODUCT(MAX(('سجل-التواصل'!$B$11:$B$210=A110)*'سجل-التواصل'!$A$11:$A$210))))</x:f>
      </x:c>
      <x:c r="M110" s="71" t="str">
        <x:f>IF(OR(A110="",L110=""),"",MAX(0,'الإعدادات'!$B$7-L110))</x:f>
      </x:c>
      <x:c r="N110" s="70"/>
      <x:c r="O110" s="66" t="str">
        <x:f>IF(A110="","",IF(H110="غير نشط","غير مطلوب",IF(N110="","بلا تاريخ",IF(N110&lt;'الإعدادات'!$B$7,"متأخر",IF(N110='الإعدادات'!$B$7,"مستحق اليوم",IF(N110&lt;='الإعدادات'!$B$7+'الإعدادات'!$B$8,"قريب","مجدول"))))))</x:f>
      </x:c>
      <x:c r="P110" s="66" t="str">
        <x:f>IF(A110="","",IF(H110="غير نشط","غير نشط",IF(L110="","بلا نشاط",IF('الإعدادات'!$B$7-L110&gt;='الإعدادات'!$B$9,"يحتاج تواصلاً","محدّث"))))</x:f>
      </x:c>
      <x:c r="Q110" s="63"/>
      <x:c r="R110" s="63"/>
    </x:row>
  </x:sheetData>
  <x:mergeCells>
    <x:mergeCell ref="A1:R2"/>
    <x:mergeCell ref="A3:R3"/>
    <x:mergeCell ref="A5:R5"/>
  </x:mergeCells>
  <x:conditionalFormatting sqref="O11:O110">
    <x:cfRule type="containsText" dxfId="0" priority="1" operator="containsText" text="متأخر"/>
    <x:cfRule type="containsText" dxfId="1" priority="2" operator="containsText" text="مستحق اليوم"/>
    <x:cfRule type="containsText" dxfId="2" priority="3" operator="containsText" text="قريب"/>
  </x:conditionalFormatting>
  <x:conditionalFormatting sqref="P11:P110">
    <x:cfRule type="containsText" dxfId="3" priority="4" operator="containsText" text="يحتاج تواصلاً"/>
    <x:cfRule type="containsText" dxfId="4" priority="5" operator="containsText" text="محدّث"/>
  </x:conditionalFormatting>
  <x:dataValidations count="5">
    <x:dataValidation type="list" sqref="F11:F110">
      <x:formula1>INDIRECT("'الإعدادات'!$E$6:$E$10")</x:formula1>
    </x:dataValidation>
    <x:dataValidation type="list" sqref="G11:G110">
      <x:formula1>INDIRECT("'الإعدادات'!$F$6:$F$13")</x:formula1>
    </x:dataValidation>
    <x:dataValidation type="list" sqref="H11:H110">
      <x:formula1>INDIRECT("'الإعدادات'!$G$6:$G$9")</x:formula1>
    </x:dataValidation>
    <x:dataValidation type="list" sqref="I11:I110">
      <x:formula1>INDIRECT("'الإعدادات'!$H$6:$H$8")</x:formula1>
    </x:dataValidation>
    <x:dataValidation type="list" sqref="J11:J110">
      <x:formula1>INDIRECT("'الإعدادات'!$I$6:$I$10")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934c4b2e1cd4dfd"/>
  </x:tableParts>
</x:worksheet>
</file>

<file path=xl/worksheets/sheet4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25" hidden="0" customWidth="1"/>
    <x:col min="4" max="4" width="21" hidden="0" customWidth="1"/>
    <x:col min="5" max="5" width="18" hidden="0" customWidth="1"/>
    <x:col min="6" max="6" width="17" hidden="0" customWidth="1"/>
    <x:col min="7" max="7" width="34" hidden="0" customWidth="1"/>
    <x:col min="8" max="8" width="22" hidden="0" customWidth="1"/>
    <x:col min="9" max="9" width="28" hidden="0" customWidth="1"/>
    <x:col min="10" max="10" width="28" hidden="0" customWidth="1"/>
  </x:cols>
  <x:sheetData>
    <x:row r="1" ht="26" customHeight="1">
      <x:c r="A1" s="5" t="str">
        <x:v>سجل التواصل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8" t="str">
        <x:v>سجّل كل تفاعل مع العميل. يظهر اسم المنشأة تلقائياً من معرّف العميل المحدد.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64" t="str">
        <x:v>تغذي تواريخ الأنشطة آخر تواصل وعدد الأيام وتنبيهات صحة العلاقة ومؤشرات النشاط.</x:v>
      </x:c>
      <x:c r="B5" s="64"/>
      <x:c r="C5" s="64"/>
      <x:c r="D5" s="64"/>
      <x:c r="E5" s="64"/>
      <x:c r="F5" s="64"/>
      <x:c r="G5" s="64"/>
      <x:c r="H5" s="64"/>
      <x:c r="I5" s="64"/>
      <x:c r="J5" s="64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38" customHeight="1">
      <x:c r="A10" s="62" t="str">
        <x:v>تاريخ النشاط</x:v>
      </x:c>
      <x:c r="B10" s="62" t="str">
        <x:v>معرّف العميل</x:v>
      </x:c>
      <x:c r="C10" s="62" t="str">
        <x:v>المنشأة / العميل</x:v>
      </x:c>
      <x:c r="D10" s="62" t="str">
        <x:v>نوع النشاط</x:v>
      </x:c>
      <x:c r="E10" s="62" t="str">
        <x:v>القناة</x:v>
      </x:c>
      <x:c r="F10" s="62" t="str">
        <x:v>المسؤول</x:v>
      </x:c>
      <x:c r="G10" s="62" t="str">
        <x:v>الملخص</x:v>
      </x:c>
      <x:c r="H10" s="62" t="str">
        <x:v>النتيجة</x:v>
      </x:c>
      <x:c r="I10" s="62" t="str">
        <x:v>الإجراء التالي</x:v>
      </x:c>
      <x:c r="J10" s="62" t="str">
        <x:v>ملاحظات</x:v>
      </x:c>
    </x:row>
    <x:row r="11">
      <x:c r="A11" s="68" t="n">
        <x:v>46235</x:v>
      </x:c>
      <x:c r="B11" s="63" t="str">
        <x:v>عميل-001</x:v>
      </x:c>
      <x:c r="C11" s="72" t="str">
        <x:f>IF(B11="","",IFERROR(INDEX('العملاء'!$B$11:$B$110,MATCH(B11,'العملاء'!$A$11:$A$110,0)),""))</x:f>
        <x:v>استوديو الميناء والصنوبر</x:v>
      </x:c>
      <x:c r="D11" s="63" t="str">
        <x:v>متابعة</x:v>
      </x:c>
      <x:c r="E11" s="63" t="str">
        <x:v>بريد إلكتروني</x:v>
      </x:c>
      <x:c r="F11" s="63" t="str">
        <x:v>مها حسن</x:v>
      </x:c>
      <x:c r="G11" s="63" t="str">
        <x:v>مراجعة أولويات التجديد</x:v>
      </x:c>
      <x:c r="H11" s="63" t="str">
        <x:v>إيجابي</x:v>
      </x:c>
      <x:c r="I11" s="63" t="str">
        <x:v>إرسال خيارات النطاق</x:v>
      </x:c>
      <x:c r="J11" s="63" t="str">
        <x:v>طلبت خيارين.</x:v>
      </x:c>
    </x:row>
    <x:row r="12">
      <x:c r="A12" s="68" t="n">
        <x:v>46232</x:v>
      </x:c>
      <x:c r="B12" s="63" t="str">
        <x:v>عميل-002</x:v>
      </x:c>
      <x:c r="C12" s="72" t="str">
        <x:f>IF(B12="","",IFERROR(INDEX('العملاء'!$B$11:$B$110,MATCH(B12,'العملاء'!$A$11:$A$110,0)),""))</x:f>
        <x:v>مقهى زهرة الصحراء</x:v>
      </x:c>
      <x:c r="D12" s="63" t="str">
        <x:v>اجتماع</x:v>
      </x:c>
      <x:c r="E12" s="63" t="str">
        <x:v>هاتف</x:v>
      </x:c>
      <x:c r="F12" s="63" t="str">
        <x:v>عمر علي</x:v>
      </x:c>
      <x:c r="G12" s="63" t="str">
        <x:v>مناقشة دعم القائمة الموسمية</x:v>
      </x:c>
      <x:c r="H12" s="63" t="str">
        <x:v>يحتاج متابعة</x:v>
      </x:c>
      <x:c r="I12" s="63" t="str">
        <x:v>جدولة مراجعة القائمة</x:v>
      </x:c>
      <x:c r="J12" s="63" t="str">
        <x:v>متاحة صباحاً.</x:v>
      </x:c>
    </x:row>
    <x:row r="13">
      <x:c r="A13" s="68" t="n">
        <x:v>46227</x:v>
      </x:c>
      <x:c r="B13" s="63" t="str">
        <x:v>عميل-003</x:v>
      </x:c>
      <x:c r="C13" s="72" t="str">
        <x:f>IF(B13="","",IFERROR(INDEX('العملاء'!$B$11:$B$110,MATCH(B13,'العملاء'!$A$11:$A$110,0)),""))</x:f>
        <x:v>ورشة نجم الشمال</x:v>
      </x:c>
      <x:c r="D13" s="63" t="str">
        <x:v>مراجعة عرض</x:v>
      </x:c>
      <x:c r="E13" s="63" t="str">
        <x:v>مكالمة فيديو</x:v>
      </x:c>
      <x:c r="F13" s="63" t="str">
        <x:v>لينا منصور</x:v>
      </x:c>
      <x:c r="G13" s="63" t="str">
        <x:v>مراجعة خطة الخدمة</x:v>
      </x:c>
      <x:c r="H13" s="63" t="str">
        <x:v>إيجابي</x:v>
      </x:c>
      <x:c r="I13" s="63" t="str">
        <x:v>تأكيد الفئة المفضلة</x:v>
      </x:c>
      <x:c r="J13" s="63" t="str">
        <x:v>يشارك فريق القرار.</x:v>
      </x:c>
    </x:row>
    <x:row r="14">
      <x:c r="A14" s="68" t="n">
        <x:v>46188</x:v>
      </x:c>
      <x:c r="B14" s="63" t="str">
        <x:v>عميل-004</x:v>
      </x:c>
      <x:c r="C14" s="72" t="str">
        <x:f>IF(B14="","",IFERROR(INDEX('العملاء'!$B$11:$B$110,MATCH(B14,'العملاء'!$A$11:$A$110,0)),""))</x:f>
        <x:v>نجارة الأرز</x:v>
      </x:c>
      <x:c r="D14" s="63" t="str">
        <x:v>متابعة</x:v>
      </x:c>
      <x:c r="E14" s="63" t="str">
        <x:v>بريد إلكتروني</x:v>
      </x:c>
      <x:c r="F14" s="63" t="str">
        <x:v>مها حسن</x:v>
      </x:c>
      <x:c r="G14" s="63" t="str">
        <x:v>تأكيد التوقف الموسمي</x:v>
      </x:c>
      <x:c r="H14" s="63" t="str">
        <x:v>محايد</x:v>
      </x:c>
      <x:c r="I14" s="63" t="str">
        <x:v>تأكيد موعد الاستئناف</x:v>
      </x:c>
      <x:c r="J14" s="63" t="str">
        <x:v>التوقف مستمر.</x:v>
      </x:c>
    </x:row>
    <x:row r="15">
      <x:c r="A15" s="68" t="n">
        <x:v>46239</x:v>
      </x:c>
      <x:c r="B15" s="63" t="str">
        <x:v>عميل-005</x:v>
      </x:c>
      <x:c r="C15" s="72" t="str">
        <x:f>IF(B15="","",IFERROR(INDEX('العملاء'!$B$11:$B$110,MATCH(B15,'العملاء'!$A$11:$A$110,0)),""))</x:f>
        <x:v>أكاديمية المسار المشرق</x:v>
      </x:c>
      <x:c r="D15" s="63" t="str">
        <x:v>دعم</x:v>
      </x:c>
      <x:c r="E15" s="63" t="str">
        <x:v>مراسلة</x:v>
      </x:c>
      <x:c r="F15" s="63" t="str">
        <x:v>عمر علي</x:v>
      </x:c>
      <x:c r="G15" s="63" t="str">
        <x:v>الإجابة عن أسئلة الإعداد</x:v>
      </x:c>
      <x:c r="H15" s="63" t="str">
        <x:v>مغلق</x:v>
      </x:c>
      <x:c r="I15" s="63" t="str">
        <x:v>إرسال قائمة الفصل</x:v>
      </x:c>
      <x:c r="J15" s="63" t="str">
        <x:v>حُل أثناء المحادثة.</x:v>
      </x:c>
    </x:row>
    <x:row r="16">
      <x:c r="A16" s="68" t="n">
        <x:v>46218</x:v>
      </x:c>
      <x:c r="B16" s="63" t="str">
        <x:v>عميل-006</x:v>
      </x:c>
      <x:c r="C16" s="72" t="str">
        <x:f>IF(B16="","",IFERROR(INDEX('العملاء'!$B$11:$B$110,MATCH(B16,'العملاء'!$A$11:$A$110,0)),""))</x:f>
        <x:v>فعاليات الجمر والبلوط</x:v>
      </x:c>
      <x:c r="D16" s="63" t="str">
        <x:v>اتصال تمهيدي</x:v>
      </x:c>
      <x:c r="E16" s="63" t="str">
        <x:v>هاتف</x:v>
      </x:c>
      <x:c r="F16" s="63" t="str">
        <x:v>لينا منصور</x:v>
      </x:c>
      <x:c r="G16" s="63" t="str">
        <x:v>تأهيل المتطلبات الأولية</x:v>
      </x:c>
      <x:c r="H16" s="63" t="str">
        <x:v>يحتاج متابعة</x:v>
      </x:c>
      <x:c r="I16" s="63" t="str">
        <x:v>تأكيد مكالمة الاستكشاف</x:v>
      </x:c>
      <x:c r="J16" s="63" t="str">
        <x:v>الميزانية غير مؤكدة.</x:v>
      </x:c>
    </x:row>
    <x:row r="17">
      <x:c r="A17" s="68" t="n">
        <x:v>46203</x:v>
      </x:c>
      <x:c r="B17" s="63" t="str">
        <x:v>عميل-007</x:v>
      </x:c>
      <x:c r="C17" s="72" t="str">
        <x:f>IF(B17="","",IFERROR(INDEX('العملاء'!$B$11:$B$110,MATCH(B17,'العملاء'!$A$11:$A$110,0)),""))</x:f>
        <x:v>لوجستيات الكثيب الأزرق</x:v>
      </x:c>
      <x:c r="D17" s="63" t="str">
        <x:v>متابعة</x:v>
      </x:c>
      <x:c r="E17" s="63" t="str">
        <x:v>حضورياً</x:v>
      </x:c>
      <x:c r="F17" s="63" t="str">
        <x:v>عمر علي</x:v>
      </x:c>
      <x:c r="G17" s="63" t="str">
        <x:v>مراجعة تجربة التسليم</x:v>
      </x:c>
      <x:c r="H17" s="63" t="str">
        <x:v>محايد</x:v>
      </x:c>
      <x:c r="I17" s="63" t="str">
        <x:v>تخطيط المراجعة الفصلية</x:v>
      </x:c>
      <x:c r="J17" s="63" t="str">
        <x:v>لا مشكلة عاجلة.</x:v>
      </x:c>
    </x:row>
    <x:row r="18">
      <x:c r="A18" s="68" t="n">
        <x:v>46162</x:v>
      </x:c>
      <x:c r="B18" s="63" t="str">
        <x:v>عميل-008</x:v>
      </x:c>
      <x:c r="C18" s="72" t="str">
        <x:f>IF(B18="","",IFERROR(INDEX('العملاء'!$B$11:$B$110,MATCH(B18,'العملاء'!$A$11:$A$110,0)),""))</x:f>
        <x:v>عيادة شارع النخيل</x:v>
      </x:c>
      <x:c r="D18" s="63" t="str">
        <x:v>تجديد</x:v>
      </x:c>
      <x:c r="E18" s="63" t="str">
        <x:v>بريد إلكتروني</x:v>
      </x:c>
      <x:c r="F18" s="63" t="str">
        <x:v>لينا منصور</x:v>
      </x:c>
      <x:c r="G18" s="63" t="str">
        <x:v>تأكيد إغلاق العلاقة</x:v>
      </x:c>
      <x:c r="H18" s="63" t="str">
        <x:v>مغلق</x:v>
      </x:c>
      <x:c r="I18" s="63" t="str">
        <x:v>أرشفة السجل</x:v>
      </x:c>
      <x:c r="J18" s="63" t="str">
        <x:v>لا متابعة أخرى.</x:v>
      </x:c>
    </x:row>
    <x:row r="19">
      <x:c r="A19" s="68" t="n">
        <x:v>46213</x:v>
      </x:c>
      <x:c r="B19" s="63" t="str">
        <x:v>عميل-001</x:v>
      </x:c>
      <x:c r="C19" s="72" t="str">
        <x:f>IF(B19="","",IFERROR(INDEX('العملاء'!$B$11:$B$110,MATCH(B19,'العملاء'!$A$11:$A$110,0)),""))</x:f>
        <x:v>استوديو الميناء والصنوبر</x:v>
      </x:c>
      <x:c r="D19" s="63" t="str">
        <x:v>اجتماع</x:v>
      </x:c>
      <x:c r="E19" s="63" t="str">
        <x:v>مكالمة فيديو</x:v>
      </x:c>
      <x:c r="F19" s="63" t="str">
        <x:v>مها حسن</x:v>
      </x:c>
      <x:c r="G19" s="63" t="str">
        <x:v>تخطيط جدول التجديد</x:v>
      </x:c>
      <x:c r="H19" s="63" t="str">
        <x:v>إيجابي</x:v>
      </x:c>
      <x:c r="I19" s="63" t="str">
        <x:v>إعداد أجندة التجديد</x:v>
      </x:c>
      <x:c r="J19" s="63" t="str"/>
    </x:row>
    <x:row r="20">
      <x:c r="A20" s="68" t="n">
        <x:v>46204</x:v>
      </x:c>
      <x:c r="B20" s="63" t="str">
        <x:v>عميل-002</x:v>
      </x:c>
      <x:c r="C20" s="72" t="str">
        <x:f>IF(B20="","",IFERROR(INDEX('العملاء'!$B$11:$B$110,MATCH(B20,'العملاء'!$A$11:$A$110,0)),""))</x:f>
        <x:v>مقهى زهرة الصحراء</x:v>
      </x:c>
      <x:c r="D20" s="63" t="str">
        <x:v>متابعة</x:v>
      </x:c>
      <x:c r="E20" s="63" t="str">
        <x:v>هاتف</x:v>
      </x:c>
      <x:c r="F20" s="63" t="str">
        <x:v>عمر علي</x:v>
      </x:c>
      <x:c r="G20" s="63" t="str">
        <x:v>جمع ملاحظات التشغيل</x:v>
      </x:c>
      <x:c r="H20" s="63" t="str">
        <x:v>محايد</x:v>
      </x:c>
      <x:c r="I20" s="63" t="str">
        <x:v>مراجعة خيارات الدعم</x:v>
      </x:c>
      <x:c r="J20" s="63" t="str"/>
    </x:row>
    <x:row r="21">
      <x:c r="A21" s="68" t="n">
        <x:v>46185</x:v>
      </x:c>
      <x:c r="B21" s="63" t="str">
        <x:v>عميل-003</x:v>
      </x:c>
      <x:c r="C21" s="72" t="str">
        <x:f>IF(B21="","",IFERROR(INDEX('العملاء'!$B$11:$B$110,MATCH(B21,'العملاء'!$A$11:$A$110,0)),""))</x:f>
        <x:v>ورشة نجم الشمال</x:v>
      </x:c>
      <x:c r="D21" s="63" t="str">
        <x:v>دعم</x:v>
      </x:c>
      <x:c r="E21" s="63" t="str">
        <x:v>بريد إلكتروني</x:v>
      </x:c>
      <x:c r="F21" s="63" t="str">
        <x:v>لينا منصور</x:v>
      </x:c>
      <x:c r="G21" s="63" t="str">
        <x:v>حل استفسار الجدولة</x:v>
      </x:c>
      <x:c r="H21" s="63" t="str">
        <x:v>مغلق</x:v>
      </x:c>
      <x:c r="I21" s="63" t="str">
        <x:v>مراجعة خطة الخدمة</x:v>
      </x:c>
      <x:c r="J21" s="63" t="str"/>
    </x:row>
    <x:row r="22">
      <x:c r="A22" s="68" t="n">
        <x:v>46193</x:v>
      </x:c>
      <x:c r="B22" s="63" t="str">
        <x:v>عميل-001</x:v>
      </x:c>
      <x:c r="C22" s="72" t="str">
        <x:f>IF(B22="","",IFERROR(INDEX('العملاء'!$B$11:$B$110,MATCH(B22,'العملاء'!$A$11:$A$110,0)),""))</x:f>
        <x:v>استوديو الميناء والصنوبر</x:v>
      </x:c>
      <x:c r="D22" s="63" t="str">
        <x:v>دعم</x:v>
      </x:c>
      <x:c r="E22" s="63" t="str">
        <x:v>بريد إلكتروني</x:v>
      </x:c>
      <x:c r="F22" s="63" t="str">
        <x:v>مها حسن</x:v>
      </x:c>
      <x:c r="G22" s="63" t="str">
        <x:v>إرسال إرشادات التنفيذ</x:v>
      </x:c>
      <x:c r="H22" s="63" t="str">
        <x:v>مغلق</x:v>
      </x:c>
      <x:c r="I22" s="63" t="str">
        <x:v>متابعة التبني</x:v>
      </x:c>
      <x:c r="J22" s="63" t="str"/>
    </x:row>
    <x:row r="23">
      <x:c r="A23" s="68"/>
      <x:c r="B23" s="63"/>
      <x:c r="C23" s="72" t="str">
        <x:f>IF(B23="","",IFERROR(INDEX('العملاء'!$B$11:$B$110,MATCH(B23,'العملاء'!$A$11:$A$110,0)),""))</x:f>
      </x:c>
      <x:c r="D23" s="63"/>
      <x:c r="E23" s="63"/>
      <x:c r="F23" s="63"/>
      <x:c r="G23" s="63"/>
      <x:c r="H23" s="63"/>
      <x:c r="I23" s="63"/>
      <x:c r="J23" s="63"/>
    </x:row>
    <x:row r="24">
      <x:c r="A24" s="68"/>
      <x:c r="B24" s="63"/>
      <x:c r="C24" s="72" t="str">
        <x:f>IF(B24="","",IFERROR(INDEX('العملاء'!$B$11:$B$110,MATCH(B24,'العملاء'!$A$11:$A$110,0)),""))</x:f>
      </x:c>
      <x:c r="D24" s="63"/>
      <x:c r="E24" s="63"/>
      <x:c r="F24" s="63"/>
      <x:c r="G24" s="63"/>
      <x:c r="H24" s="63"/>
      <x:c r="I24" s="63"/>
      <x:c r="J24" s="63"/>
    </x:row>
    <x:row r="25">
      <x:c r="A25" s="68"/>
      <x:c r="B25" s="63"/>
      <x:c r="C25" s="72" t="str">
        <x:f>IF(B25="","",IFERROR(INDEX('العملاء'!$B$11:$B$110,MATCH(B25,'العملاء'!$A$11:$A$110,0)),""))</x:f>
      </x:c>
      <x:c r="D25" s="63"/>
      <x:c r="E25" s="63"/>
      <x:c r="F25" s="63"/>
      <x:c r="G25" s="63"/>
      <x:c r="H25" s="63"/>
      <x:c r="I25" s="63"/>
      <x:c r="J25" s="63"/>
    </x:row>
    <x:row r="26">
      <x:c r="A26" s="68"/>
      <x:c r="B26" s="63"/>
      <x:c r="C26" s="72" t="str">
        <x:f>IF(B26="","",IFERROR(INDEX('العملاء'!$B$11:$B$110,MATCH(B26,'العملاء'!$A$11:$A$110,0)),""))</x:f>
      </x:c>
      <x:c r="D26" s="63"/>
      <x:c r="E26" s="63"/>
      <x:c r="F26" s="63"/>
      <x:c r="G26" s="63"/>
      <x:c r="H26" s="63"/>
      <x:c r="I26" s="63"/>
      <x:c r="J26" s="63"/>
    </x:row>
    <x:row r="27">
      <x:c r="A27" s="68"/>
      <x:c r="B27" s="63"/>
      <x:c r="C27" s="72" t="str">
        <x:f>IF(B27="","",IFERROR(INDEX('العملاء'!$B$11:$B$110,MATCH(B27,'العملاء'!$A$11:$A$110,0)),""))</x:f>
      </x:c>
      <x:c r="D27" s="63"/>
      <x:c r="E27" s="63"/>
      <x:c r="F27" s="63"/>
      <x:c r="G27" s="63"/>
      <x:c r="H27" s="63"/>
      <x:c r="I27" s="63"/>
      <x:c r="J27" s="63"/>
    </x:row>
    <x:row r="28">
      <x:c r="A28" s="68"/>
      <x:c r="B28" s="63"/>
      <x:c r="C28" s="72" t="str">
        <x:f>IF(B28="","",IFERROR(INDEX('العملاء'!$B$11:$B$110,MATCH(B28,'العملاء'!$A$11:$A$110,0)),""))</x:f>
      </x:c>
      <x:c r="D28" s="63"/>
      <x:c r="E28" s="63"/>
      <x:c r="F28" s="63"/>
      <x:c r="G28" s="63"/>
      <x:c r="H28" s="63"/>
      <x:c r="I28" s="63"/>
      <x:c r="J28" s="63"/>
    </x:row>
    <x:row r="29">
      <x:c r="A29" s="68"/>
      <x:c r="B29" s="63"/>
      <x:c r="C29" s="72" t="str">
        <x:f>IF(B29="","",IFERROR(INDEX('العملاء'!$B$11:$B$110,MATCH(B29,'العملاء'!$A$11:$A$110,0)),""))</x:f>
      </x:c>
      <x:c r="D29" s="63"/>
      <x:c r="E29" s="63"/>
      <x:c r="F29" s="63"/>
      <x:c r="G29" s="63"/>
      <x:c r="H29" s="63"/>
      <x:c r="I29" s="63"/>
      <x:c r="J29" s="63"/>
    </x:row>
    <x:row r="30">
      <x:c r="A30" s="68"/>
      <x:c r="B30" s="63"/>
      <x:c r="C30" s="72" t="str">
        <x:f>IF(B30="","",IFERROR(INDEX('العملاء'!$B$11:$B$110,MATCH(B30,'العملاء'!$A$11:$A$110,0)),""))</x:f>
      </x:c>
      <x:c r="D30" s="63"/>
      <x:c r="E30" s="63"/>
      <x:c r="F30" s="63"/>
      <x:c r="G30" s="63"/>
      <x:c r="H30" s="63"/>
      <x:c r="I30" s="63"/>
      <x:c r="J30" s="63"/>
    </x:row>
    <x:row r="31">
      <x:c r="A31" s="68"/>
      <x:c r="B31" s="63"/>
      <x:c r="C31" s="72" t="str">
        <x:f>IF(B31="","",IFERROR(INDEX('العملاء'!$B$11:$B$110,MATCH(B31,'العملاء'!$A$11:$A$110,0)),""))</x:f>
      </x:c>
      <x:c r="D31" s="63"/>
      <x:c r="E31" s="63"/>
      <x:c r="F31" s="63"/>
      <x:c r="G31" s="63"/>
      <x:c r="H31" s="63"/>
      <x:c r="I31" s="63"/>
      <x:c r="J31" s="63"/>
    </x:row>
    <x:row r="32">
      <x:c r="A32" s="68"/>
      <x:c r="B32" s="63"/>
      <x:c r="C32" s="72" t="str">
        <x:f>IF(B32="","",IFERROR(INDEX('العملاء'!$B$11:$B$110,MATCH(B32,'العملاء'!$A$11:$A$110,0)),""))</x:f>
      </x:c>
      <x:c r="D32" s="63"/>
      <x:c r="E32" s="63"/>
      <x:c r="F32" s="63"/>
      <x:c r="G32" s="63"/>
      <x:c r="H32" s="63"/>
      <x:c r="I32" s="63"/>
      <x:c r="J32" s="63"/>
    </x:row>
    <x:row r="33">
      <x:c r="A33" s="68"/>
      <x:c r="B33" s="63"/>
      <x:c r="C33" s="72" t="str">
        <x:f>IF(B33="","",IFERROR(INDEX('العملاء'!$B$11:$B$110,MATCH(B33,'العملاء'!$A$11:$A$110,0)),""))</x:f>
      </x:c>
      <x:c r="D33" s="63"/>
      <x:c r="E33" s="63"/>
      <x:c r="F33" s="63"/>
      <x:c r="G33" s="63"/>
      <x:c r="H33" s="63"/>
      <x:c r="I33" s="63"/>
      <x:c r="J33" s="63"/>
    </x:row>
    <x:row r="34">
      <x:c r="A34" s="68"/>
      <x:c r="B34" s="63"/>
      <x:c r="C34" s="72" t="str">
        <x:f>IF(B34="","",IFERROR(INDEX('العملاء'!$B$11:$B$110,MATCH(B34,'العملاء'!$A$11:$A$110,0)),""))</x:f>
      </x:c>
      <x:c r="D34" s="63"/>
      <x:c r="E34" s="63"/>
      <x:c r="F34" s="63"/>
      <x:c r="G34" s="63"/>
      <x:c r="H34" s="63"/>
      <x:c r="I34" s="63"/>
      <x:c r="J34" s="63"/>
    </x:row>
    <x:row r="35">
      <x:c r="A35" s="68"/>
      <x:c r="B35" s="63"/>
      <x:c r="C35" s="72" t="str">
        <x:f>IF(B35="","",IFERROR(INDEX('العملاء'!$B$11:$B$110,MATCH(B35,'العملاء'!$A$11:$A$110,0)),""))</x:f>
      </x:c>
      <x:c r="D35" s="63"/>
      <x:c r="E35" s="63"/>
      <x:c r="F35" s="63"/>
      <x:c r="G35" s="63"/>
      <x:c r="H35" s="63"/>
      <x:c r="I35" s="63"/>
      <x:c r="J35" s="63"/>
    </x:row>
    <x:row r="36">
      <x:c r="A36" s="68"/>
      <x:c r="B36" s="63"/>
      <x:c r="C36" s="72" t="str">
        <x:f>IF(B36="","",IFERROR(INDEX('العملاء'!$B$11:$B$110,MATCH(B36,'العملاء'!$A$11:$A$110,0)),""))</x:f>
      </x:c>
      <x:c r="D36" s="63"/>
      <x:c r="E36" s="63"/>
      <x:c r="F36" s="63"/>
      <x:c r="G36" s="63"/>
      <x:c r="H36" s="63"/>
      <x:c r="I36" s="63"/>
      <x:c r="J36" s="63"/>
    </x:row>
    <x:row r="37">
      <x:c r="A37" s="68"/>
      <x:c r="B37" s="63"/>
      <x:c r="C37" s="72" t="str">
        <x:f>IF(B37="","",IFERROR(INDEX('العملاء'!$B$11:$B$110,MATCH(B37,'العملاء'!$A$11:$A$110,0)),""))</x:f>
      </x:c>
      <x:c r="D37" s="63"/>
      <x:c r="E37" s="63"/>
      <x:c r="F37" s="63"/>
      <x:c r="G37" s="63"/>
      <x:c r="H37" s="63"/>
      <x:c r="I37" s="63"/>
      <x:c r="J37" s="63"/>
    </x:row>
    <x:row r="38">
      <x:c r="A38" s="68"/>
      <x:c r="B38" s="63"/>
      <x:c r="C38" s="72" t="str">
        <x:f>IF(B38="","",IFERROR(INDEX('العملاء'!$B$11:$B$110,MATCH(B38,'العملاء'!$A$11:$A$110,0)),""))</x:f>
      </x:c>
      <x:c r="D38" s="63"/>
      <x:c r="E38" s="63"/>
      <x:c r="F38" s="63"/>
      <x:c r="G38" s="63"/>
      <x:c r="H38" s="63"/>
      <x:c r="I38" s="63"/>
      <x:c r="J38" s="63"/>
    </x:row>
    <x:row r="39">
      <x:c r="A39" s="68"/>
      <x:c r="B39" s="63"/>
      <x:c r="C39" s="72" t="str">
        <x:f>IF(B39="","",IFERROR(INDEX('العملاء'!$B$11:$B$110,MATCH(B39,'العملاء'!$A$11:$A$110,0)),""))</x:f>
      </x:c>
      <x:c r="D39" s="63"/>
      <x:c r="E39" s="63"/>
      <x:c r="F39" s="63"/>
      <x:c r="G39" s="63"/>
      <x:c r="H39" s="63"/>
      <x:c r="I39" s="63"/>
      <x:c r="J39" s="63"/>
    </x:row>
    <x:row r="40">
      <x:c r="A40" s="68"/>
      <x:c r="B40" s="63"/>
      <x:c r="C40" s="72" t="str">
        <x:f>IF(B40="","",IFERROR(INDEX('العملاء'!$B$11:$B$110,MATCH(B40,'العملاء'!$A$11:$A$110,0)),""))</x:f>
      </x:c>
      <x:c r="D40" s="63"/>
      <x:c r="E40" s="63"/>
      <x:c r="F40" s="63"/>
      <x:c r="G40" s="63"/>
      <x:c r="H40" s="63"/>
      <x:c r="I40" s="63"/>
      <x:c r="J40" s="63"/>
    </x:row>
    <x:row r="41">
      <x:c r="A41" s="68"/>
      <x:c r="B41" s="63"/>
      <x:c r="C41" s="72" t="str">
        <x:f>IF(B41="","",IFERROR(INDEX('العملاء'!$B$11:$B$110,MATCH(B41,'العملاء'!$A$11:$A$110,0)),""))</x:f>
      </x:c>
      <x:c r="D41" s="63"/>
      <x:c r="E41" s="63"/>
      <x:c r="F41" s="63"/>
      <x:c r="G41" s="63"/>
      <x:c r="H41" s="63"/>
      <x:c r="I41" s="63"/>
      <x:c r="J41" s="63"/>
    </x:row>
    <x:row r="42">
      <x:c r="A42" s="68"/>
      <x:c r="B42" s="63"/>
      <x:c r="C42" s="72" t="str">
        <x:f>IF(B42="","",IFERROR(INDEX('العملاء'!$B$11:$B$110,MATCH(B42,'العملاء'!$A$11:$A$110,0)),""))</x:f>
      </x:c>
      <x:c r="D42" s="63"/>
      <x:c r="E42" s="63"/>
      <x:c r="F42" s="63"/>
      <x:c r="G42" s="63"/>
      <x:c r="H42" s="63"/>
      <x:c r="I42" s="63"/>
      <x:c r="J42" s="63"/>
    </x:row>
    <x:row r="43">
      <x:c r="A43" s="68"/>
      <x:c r="B43" s="63"/>
      <x:c r="C43" s="72" t="str">
        <x:f>IF(B43="","",IFERROR(INDEX('العملاء'!$B$11:$B$110,MATCH(B43,'العملاء'!$A$11:$A$110,0)),""))</x:f>
      </x:c>
      <x:c r="D43" s="63"/>
      <x:c r="E43" s="63"/>
      <x:c r="F43" s="63"/>
      <x:c r="G43" s="63"/>
      <x:c r="H43" s="63"/>
      <x:c r="I43" s="63"/>
      <x:c r="J43" s="63"/>
    </x:row>
    <x:row r="44">
      <x:c r="A44" s="68"/>
      <x:c r="B44" s="63"/>
      <x:c r="C44" s="72" t="str">
        <x:f>IF(B44="","",IFERROR(INDEX('العملاء'!$B$11:$B$110,MATCH(B44,'العملاء'!$A$11:$A$110,0)),""))</x:f>
      </x:c>
      <x:c r="D44" s="63"/>
      <x:c r="E44" s="63"/>
      <x:c r="F44" s="63"/>
      <x:c r="G44" s="63"/>
      <x:c r="H44" s="63"/>
      <x:c r="I44" s="63"/>
      <x:c r="J44" s="63"/>
    </x:row>
    <x:row r="45">
      <x:c r="A45" s="68"/>
      <x:c r="B45" s="63"/>
      <x:c r="C45" s="72" t="str">
        <x:f>IF(B45="","",IFERROR(INDEX('العملاء'!$B$11:$B$110,MATCH(B45,'العملاء'!$A$11:$A$110,0)),""))</x:f>
      </x:c>
      <x:c r="D45" s="63"/>
      <x:c r="E45" s="63"/>
      <x:c r="F45" s="63"/>
      <x:c r="G45" s="63"/>
      <x:c r="H45" s="63"/>
      <x:c r="I45" s="63"/>
      <x:c r="J45" s="63"/>
    </x:row>
    <x:row r="46">
      <x:c r="A46" s="68"/>
      <x:c r="B46" s="63"/>
      <x:c r="C46" s="72" t="str">
        <x:f>IF(B46="","",IFERROR(INDEX('العملاء'!$B$11:$B$110,MATCH(B46,'العملاء'!$A$11:$A$110,0)),""))</x:f>
      </x:c>
      <x:c r="D46" s="63"/>
      <x:c r="E46" s="63"/>
      <x:c r="F46" s="63"/>
      <x:c r="G46" s="63"/>
      <x:c r="H46" s="63"/>
      <x:c r="I46" s="63"/>
      <x:c r="J46" s="63"/>
    </x:row>
    <x:row r="47">
      <x:c r="A47" s="68"/>
      <x:c r="B47" s="63"/>
      <x:c r="C47" s="72" t="str">
        <x:f>IF(B47="","",IFERROR(INDEX('العملاء'!$B$11:$B$110,MATCH(B47,'العملاء'!$A$11:$A$110,0)),""))</x:f>
      </x:c>
      <x:c r="D47" s="63"/>
      <x:c r="E47" s="63"/>
      <x:c r="F47" s="63"/>
      <x:c r="G47" s="63"/>
      <x:c r="H47" s="63"/>
      <x:c r="I47" s="63"/>
      <x:c r="J47" s="63"/>
    </x:row>
    <x:row r="48">
      <x:c r="A48" s="68"/>
      <x:c r="B48" s="63"/>
      <x:c r="C48" s="72" t="str">
        <x:f>IF(B48="","",IFERROR(INDEX('العملاء'!$B$11:$B$110,MATCH(B48,'العملاء'!$A$11:$A$110,0)),""))</x:f>
      </x:c>
      <x:c r="D48" s="63"/>
      <x:c r="E48" s="63"/>
      <x:c r="F48" s="63"/>
      <x:c r="G48" s="63"/>
      <x:c r="H48" s="63"/>
      <x:c r="I48" s="63"/>
      <x:c r="J48" s="63"/>
    </x:row>
    <x:row r="49">
      <x:c r="A49" s="68"/>
      <x:c r="B49" s="63"/>
      <x:c r="C49" s="72" t="str">
        <x:f>IF(B49="","",IFERROR(INDEX('العملاء'!$B$11:$B$110,MATCH(B49,'العملاء'!$A$11:$A$110,0)),""))</x:f>
      </x:c>
      <x:c r="D49" s="63"/>
      <x:c r="E49" s="63"/>
      <x:c r="F49" s="63"/>
      <x:c r="G49" s="63"/>
      <x:c r="H49" s="63"/>
      <x:c r="I49" s="63"/>
      <x:c r="J49" s="63"/>
    </x:row>
    <x:row r="50">
      <x:c r="A50" s="68"/>
      <x:c r="B50" s="63"/>
      <x:c r="C50" s="72" t="str">
        <x:f>IF(B50="","",IFERROR(INDEX('العملاء'!$B$11:$B$110,MATCH(B50,'العملاء'!$A$11:$A$110,0)),""))</x:f>
      </x:c>
      <x:c r="D50" s="63"/>
      <x:c r="E50" s="63"/>
      <x:c r="F50" s="63"/>
      <x:c r="G50" s="63"/>
      <x:c r="H50" s="63"/>
      <x:c r="I50" s="63"/>
      <x:c r="J50" s="63"/>
    </x:row>
    <x:row r="51">
      <x:c r="A51" s="68"/>
      <x:c r="B51" s="63"/>
      <x:c r="C51" s="72" t="str">
        <x:f>IF(B51="","",IFERROR(INDEX('العملاء'!$B$11:$B$110,MATCH(B51,'العملاء'!$A$11:$A$110,0)),""))</x:f>
      </x:c>
      <x:c r="D51" s="63"/>
      <x:c r="E51" s="63"/>
      <x:c r="F51" s="63"/>
      <x:c r="G51" s="63"/>
      <x:c r="H51" s="63"/>
      <x:c r="I51" s="63"/>
      <x:c r="J51" s="63"/>
    </x:row>
    <x:row r="52">
      <x:c r="A52" s="68"/>
      <x:c r="B52" s="63"/>
      <x:c r="C52" s="72" t="str">
        <x:f>IF(B52="","",IFERROR(INDEX('العملاء'!$B$11:$B$110,MATCH(B52,'العملاء'!$A$11:$A$110,0)),""))</x:f>
      </x:c>
      <x:c r="D52" s="63"/>
      <x:c r="E52" s="63"/>
      <x:c r="F52" s="63"/>
      <x:c r="G52" s="63"/>
      <x:c r="H52" s="63"/>
      <x:c r="I52" s="63"/>
      <x:c r="J52" s="63"/>
    </x:row>
    <x:row r="53">
      <x:c r="A53" s="68"/>
      <x:c r="B53" s="63"/>
      <x:c r="C53" s="72" t="str">
        <x:f>IF(B53="","",IFERROR(INDEX('العملاء'!$B$11:$B$110,MATCH(B53,'العملاء'!$A$11:$A$110,0)),""))</x:f>
      </x:c>
      <x:c r="D53" s="63"/>
      <x:c r="E53" s="63"/>
      <x:c r="F53" s="63"/>
      <x:c r="G53" s="63"/>
      <x:c r="H53" s="63"/>
      <x:c r="I53" s="63"/>
      <x:c r="J53" s="63"/>
    </x:row>
    <x:row r="54">
      <x:c r="A54" s="68"/>
      <x:c r="B54" s="63"/>
      <x:c r="C54" s="72" t="str">
        <x:f>IF(B54="","",IFERROR(INDEX('العملاء'!$B$11:$B$110,MATCH(B54,'العملاء'!$A$11:$A$110,0)),""))</x:f>
      </x:c>
      <x:c r="D54" s="63"/>
      <x:c r="E54" s="63"/>
      <x:c r="F54" s="63"/>
      <x:c r="G54" s="63"/>
      <x:c r="H54" s="63"/>
      <x:c r="I54" s="63"/>
      <x:c r="J54" s="63"/>
    </x:row>
    <x:row r="55">
      <x:c r="A55" s="68"/>
      <x:c r="B55" s="63"/>
      <x:c r="C55" s="72" t="str">
        <x:f>IF(B55="","",IFERROR(INDEX('العملاء'!$B$11:$B$110,MATCH(B55,'العملاء'!$A$11:$A$110,0)),""))</x:f>
      </x:c>
      <x:c r="D55" s="63"/>
      <x:c r="E55" s="63"/>
      <x:c r="F55" s="63"/>
      <x:c r="G55" s="63"/>
      <x:c r="H55" s="63"/>
      <x:c r="I55" s="63"/>
      <x:c r="J55" s="63"/>
    </x:row>
    <x:row r="56">
      <x:c r="A56" s="68"/>
      <x:c r="B56" s="63"/>
      <x:c r="C56" s="72" t="str">
        <x:f>IF(B56="","",IFERROR(INDEX('العملاء'!$B$11:$B$110,MATCH(B56,'العملاء'!$A$11:$A$110,0)),""))</x:f>
      </x:c>
      <x:c r="D56" s="63"/>
      <x:c r="E56" s="63"/>
      <x:c r="F56" s="63"/>
      <x:c r="G56" s="63"/>
      <x:c r="H56" s="63"/>
      <x:c r="I56" s="63"/>
      <x:c r="J56" s="63"/>
    </x:row>
    <x:row r="57">
      <x:c r="A57" s="68"/>
      <x:c r="B57" s="63"/>
      <x:c r="C57" s="72" t="str">
        <x:f>IF(B57="","",IFERROR(INDEX('العملاء'!$B$11:$B$110,MATCH(B57,'العملاء'!$A$11:$A$110,0)),""))</x:f>
      </x:c>
      <x:c r="D57" s="63"/>
      <x:c r="E57" s="63"/>
      <x:c r="F57" s="63"/>
      <x:c r="G57" s="63"/>
      <x:c r="H57" s="63"/>
      <x:c r="I57" s="63"/>
      <x:c r="J57" s="63"/>
    </x:row>
    <x:row r="58">
      <x:c r="A58" s="68"/>
      <x:c r="B58" s="63"/>
      <x:c r="C58" s="72" t="str">
        <x:f>IF(B58="","",IFERROR(INDEX('العملاء'!$B$11:$B$110,MATCH(B58,'العملاء'!$A$11:$A$110,0)),""))</x:f>
      </x:c>
      <x:c r="D58" s="63"/>
      <x:c r="E58" s="63"/>
      <x:c r="F58" s="63"/>
      <x:c r="G58" s="63"/>
      <x:c r="H58" s="63"/>
      <x:c r="I58" s="63"/>
      <x:c r="J58" s="63"/>
    </x:row>
    <x:row r="59">
      <x:c r="A59" s="68"/>
      <x:c r="B59" s="63"/>
      <x:c r="C59" s="72" t="str">
        <x:f>IF(B59="","",IFERROR(INDEX('العملاء'!$B$11:$B$110,MATCH(B59,'العملاء'!$A$11:$A$110,0)),""))</x:f>
      </x:c>
      <x:c r="D59" s="63"/>
      <x:c r="E59" s="63"/>
      <x:c r="F59" s="63"/>
      <x:c r="G59" s="63"/>
      <x:c r="H59" s="63"/>
      <x:c r="I59" s="63"/>
      <x:c r="J59" s="63"/>
    </x:row>
    <x:row r="60">
      <x:c r="A60" s="68"/>
      <x:c r="B60" s="63"/>
      <x:c r="C60" s="72" t="str">
        <x:f>IF(B60="","",IFERROR(INDEX('العملاء'!$B$11:$B$110,MATCH(B60,'العملاء'!$A$11:$A$110,0)),""))</x:f>
      </x:c>
      <x:c r="D60" s="63"/>
      <x:c r="E60" s="63"/>
      <x:c r="F60" s="63"/>
      <x:c r="G60" s="63"/>
      <x:c r="H60" s="63"/>
      <x:c r="I60" s="63"/>
      <x:c r="J60" s="63"/>
    </x:row>
    <x:row r="61">
      <x:c r="A61" s="68"/>
      <x:c r="B61" s="63"/>
      <x:c r="C61" s="72" t="str">
        <x:f>IF(B61="","",IFERROR(INDEX('العملاء'!$B$11:$B$110,MATCH(B61,'العملاء'!$A$11:$A$110,0)),""))</x:f>
      </x:c>
      <x:c r="D61" s="63"/>
      <x:c r="E61" s="63"/>
      <x:c r="F61" s="63"/>
      <x:c r="G61" s="63"/>
      <x:c r="H61" s="63"/>
      <x:c r="I61" s="63"/>
      <x:c r="J61" s="63"/>
    </x:row>
    <x:row r="62">
      <x:c r="A62" s="68"/>
      <x:c r="B62" s="63"/>
      <x:c r="C62" s="72" t="str">
        <x:f>IF(B62="","",IFERROR(INDEX('العملاء'!$B$11:$B$110,MATCH(B62,'العملاء'!$A$11:$A$110,0)),""))</x:f>
      </x:c>
      <x:c r="D62" s="63"/>
      <x:c r="E62" s="63"/>
      <x:c r="F62" s="63"/>
      <x:c r="G62" s="63"/>
      <x:c r="H62" s="63"/>
      <x:c r="I62" s="63"/>
      <x:c r="J62" s="63"/>
    </x:row>
    <x:row r="63">
      <x:c r="A63" s="68"/>
      <x:c r="B63" s="63"/>
      <x:c r="C63" s="72" t="str">
        <x:f>IF(B63="","",IFERROR(INDEX('العملاء'!$B$11:$B$110,MATCH(B63,'العملاء'!$A$11:$A$110,0)),""))</x:f>
      </x:c>
      <x:c r="D63" s="63"/>
      <x:c r="E63" s="63"/>
      <x:c r="F63" s="63"/>
      <x:c r="G63" s="63"/>
      <x:c r="H63" s="63"/>
      <x:c r="I63" s="63"/>
      <x:c r="J63" s="63"/>
    </x:row>
    <x:row r="64">
      <x:c r="A64" s="68"/>
      <x:c r="B64" s="63"/>
      <x:c r="C64" s="72" t="str">
        <x:f>IF(B64="","",IFERROR(INDEX('العملاء'!$B$11:$B$110,MATCH(B64,'العملاء'!$A$11:$A$110,0)),""))</x:f>
      </x:c>
      <x:c r="D64" s="63"/>
      <x:c r="E64" s="63"/>
      <x:c r="F64" s="63"/>
      <x:c r="G64" s="63"/>
      <x:c r="H64" s="63"/>
      <x:c r="I64" s="63"/>
      <x:c r="J64" s="63"/>
    </x:row>
    <x:row r="65">
      <x:c r="A65" s="68"/>
      <x:c r="B65" s="63"/>
      <x:c r="C65" s="72" t="str">
        <x:f>IF(B65="","",IFERROR(INDEX('العملاء'!$B$11:$B$110,MATCH(B65,'العملاء'!$A$11:$A$110,0)),""))</x:f>
      </x:c>
      <x:c r="D65" s="63"/>
      <x:c r="E65" s="63"/>
      <x:c r="F65" s="63"/>
      <x:c r="G65" s="63"/>
      <x:c r="H65" s="63"/>
      <x:c r="I65" s="63"/>
      <x:c r="J65" s="63"/>
    </x:row>
    <x:row r="66">
      <x:c r="A66" s="68"/>
      <x:c r="B66" s="63"/>
      <x:c r="C66" s="72" t="str">
        <x:f>IF(B66="","",IFERROR(INDEX('العملاء'!$B$11:$B$110,MATCH(B66,'العملاء'!$A$11:$A$110,0)),""))</x:f>
      </x:c>
      <x:c r="D66" s="63"/>
      <x:c r="E66" s="63"/>
      <x:c r="F66" s="63"/>
      <x:c r="G66" s="63"/>
      <x:c r="H66" s="63"/>
      <x:c r="I66" s="63"/>
      <x:c r="J66" s="63"/>
    </x:row>
    <x:row r="67">
      <x:c r="A67" s="68"/>
      <x:c r="B67" s="63"/>
      <x:c r="C67" s="72" t="str">
        <x:f>IF(B67="","",IFERROR(INDEX('العملاء'!$B$11:$B$110,MATCH(B67,'العملاء'!$A$11:$A$110,0)),""))</x:f>
      </x:c>
      <x:c r="D67" s="63"/>
      <x:c r="E67" s="63"/>
      <x:c r="F67" s="63"/>
      <x:c r="G67" s="63"/>
      <x:c r="H67" s="63"/>
      <x:c r="I67" s="63"/>
      <x:c r="J67" s="63"/>
    </x:row>
    <x:row r="68">
      <x:c r="A68" s="68"/>
      <x:c r="B68" s="63"/>
      <x:c r="C68" s="72" t="str">
        <x:f>IF(B68="","",IFERROR(INDEX('العملاء'!$B$11:$B$110,MATCH(B68,'العملاء'!$A$11:$A$110,0)),""))</x:f>
      </x:c>
      <x:c r="D68" s="63"/>
      <x:c r="E68" s="63"/>
      <x:c r="F68" s="63"/>
      <x:c r="G68" s="63"/>
      <x:c r="H68" s="63"/>
      <x:c r="I68" s="63"/>
      <x:c r="J68" s="63"/>
    </x:row>
    <x:row r="69">
      <x:c r="A69" s="68"/>
      <x:c r="B69" s="63"/>
      <x:c r="C69" s="72" t="str">
        <x:f>IF(B69="","",IFERROR(INDEX('العملاء'!$B$11:$B$110,MATCH(B69,'العملاء'!$A$11:$A$110,0)),""))</x:f>
      </x:c>
      <x:c r="D69" s="63"/>
      <x:c r="E69" s="63"/>
      <x:c r="F69" s="63"/>
      <x:c r="G69" s="63"/>
      <x:c r="H69" s="63"/>
      <x:c r="I69" s="63"/>
      <x:c r="J69" s="63"/>
    </x:row>
    <x:row r="70">
      <x:c r="A70" s="68"/>
      <x:c r="B70" s="63"/>
      <x:c r="C70" s="72" t="str">
        <x:f>IF(B70="","",IFERROR(INDEX('العملاء'!$B$11:$B$110,MATCH(B70,'العملاء'!$A$11:$A$110,0)),""))</x:f>
      </x:c>
      <x:c r="D70" s="63"/>
      <x:c r="E70" s="63"/>
      <x:c r="F70" s="63"/>
      <x:c r="G70" s="63"/>
      <x:c r="H70" s="63"/>
      <x:c r="I70" s="63"/>
      <x:c r="J70" s="63"/>
    </x:row>
    <x:row r="71">
      <x:c r="A71" s="68"/>
      <x:c r="B71" s="63"/>
      <x:c r="C71" s="72" t="str">
        <x:f>IF(B71="","",IFERROR(INDEX('العملاء'!$B$11:$B$110,MATCH(B71,'العملاء'!$A$11:$A$110,0)),""))</x:f>
      </x:c>
      <x:c r="D71" s="63"/>
      <x:c r="E71" s="63"/>
      <x:c r="F71" s="63"/>
      <x:c r="G71" s="63"/>
      <x:c r="H71" s="63"/>
      <x:c r="I71" s="63"/>
      <x:c r="J71" s="63"/>
    </x:row>
    <x:row r="72">
      <x:c r="A72" s="68"/>
      <x:c r="B72" s="63"/>
      <x:c r="C72" s="72" t="str">
        <x:f>IF(B72="","",IFERROR(INDEX('العملاء'!$B$11:$B$110,MATCH(B72,'العملاء'!$A$11:$A$110,0)),""))</x:f>
      </x:c>
      <x:c r="D72" s="63"/>
      <x:c r="E72" s="63"/>
      <x:c r="F72" s="63"/>
      <x:c r="G72" s="63"/>
      <x:c r="H72" s="63"/>
      <x:c r="I72" s="63"/>
      <x:c r="J72" s="63"/>
    </x:row>
    <x:row r="73">
      <x:c r="A73" s="68"/>
      <x:c r="B73" s="63"/>
      <x:c r="C73" s="72" t="str">
        <x:f>IF(B73="","",IFERROR(INDEX('العملاء'!$B$11:$B$110,MATCH(B73,'العملاء'!$A$11:$A$110,0)),""))</x:f>
      </x:c>
      <x:c r="D73" s="63"/>
      <x:c r="E73" s="63"/>
      <x:c r="F73" s="63"/>
      <x:c r="G73" s="63"/>
      <x:c r="H73" s="63"/>
      <x:c r="I73" s="63"/>
      <x:c r="J73" s="63"/>
    </x:row>
    <x:row r="74">
      <x:c r="A74" s="68"/>
      <x:c r="B74" s="63"/>
      <x:c r="C74" s="72" t="str">
        <x:f>IF(B74="","",IFERROR(INDEX('العملاء'!$B$11:$B$110,MATCH(B74,'العملاء'!$A$11:$A$110,0)),""))</x:f>
      </x:c>
      <x:c r="D74" s="63"/>
      <x:c r="E74" s="63"/>
      <x:c r="F74" s="63"/>
      <x:c r="G74" s="63"/>
      <x:c r="H74" s="63"/>
      <x:c r="I74" s="63"/>
      <x:c r="J74" s="63"/>
    </x:row>
    <x:row r="75">
      <x:c r="A75" s="68"/>
      <x:c r="B75" s="63"/>
      <x:c r="C75" s="72" t="str">
        <x:f>IF(B75="","",IFERROR(INDEX('العملاء'!$B$11:$B$110,MATCH(B75,'العملاء'!$A$11:$A$110,0)),""))</x:f>
      </x:c>
      <x:c r="D75" s="63"/>
      <x:c r="E75" s="63"/>
      <x:c r="F75" s="63"/>
      <x:c r="G75" s="63"/>
      <x:c r="H75" s="63"/>
      <x:c r="I75" s="63"/>
      <x:c r="J75" s="63"/>
    </x:row>
    <x:row r="76">
      <x:c r="A76" s="68"/>
      <x:c r="B76" s="63"/>
      <x:c r="C76" s="72" t="str">
        <x:f>IF(B76="","",IFERROR(INDEX('العملاء'!$B$11:$B$110,MATCH(B76,'العملاء'!$A$11:$A$110,0)),""))</x:f>
      </x:c>
      <x:c r="D76" s="63"/>
      <x:c r="E76" s="63"/>
      <x:c r="F76" s="63"/>
      <x:c r="G76" s="63"/>
      <x:c r="H76" s="63"/>
      <x:c r="I76" s="63"/>
      <x:c r="J76" s="63"/>
    </x:row>
    <x:row r="77">
      <x:c r="A77" s="68"/>
      <x:c r="B77" s="63"/>
      <x:c r="C77" s="72" t="str">
        <x:f>IF(B77="","",IFERROR(INDEX('العملاء'!$B$11:$B$110,MATCH(B77,'العملاء'!$A$11:$A$110,0)),""))</x:f>
      </x:c>
      <x:c r="D77" s="63"/>
      <x:c r="E77" s="63"/>
      <x:c r="F77" s="63"/>
      <x:c r="G77" s="63"/>
      <x:c r="H77" s="63"/>
      <x:c r="I77" s="63"/>
      <x:c r="J77" s="63"/>
    </x:row>
    <x:row r="78">
      <x:c r="A78" s="68"/>
      <x:c r="B78" s="63"/>
      <x:c r="C78" s="72" t="str">
        <x:f>IF(B78="","",IFERROR(INDEX('العملاء'!$B$11:$B$110,MATCH(B78,'العملاء'!$A$11:$A$110,0)),""))</x:f>
      </x:c>
      <x:c r="D78" s="63"/>
      <x:c r="E78" s="63"/>
      <x:c r="F78" s="63"/>
      <x:c r="G78" s="63"/>
      <x:c r="H78" s="63"/>
      <x:c r="I78" s="63"/>
      <x:c r="J78" s="63"/>
    </x:row>
    <x:row r="79">
      <x:c r="A79" s="68"/>
      <x:c r="B79" s="63"/>
      <x:c r="C79" s="72" t="str">
        <x:f>IF(B79="","",IFERROR(INDEX('العملاء'!$B$11:$B$110,MATCH(B79,'العملاء'!$A$11:$A$110,0)),""))</x:f>
      </x:c>
      <x:c r="D79" s="63"/>
      <x:c r="E79" s="63"/>
      <x:c r="F79" s="63"/>
      <x:c r="G79" s="63"/>
      <x:c r="H79" s="63"/>
      <x:c r="I79" s="63"/>
      <x:c r="J79" s="63"/>
    </x:row>
    <x:row r="80">
      <x:c r="A80" s="68"/>
      <x:c r="B80" s="63"/>
      <x:c r="C80" s="72" t="str">
        <x:f>IF(B80="","",IFERROR(INDEX('العملاء'!$B$11:$B$110,MATCH(B80,'العملاء'!$A$11:$A$110,0)),""))</x:f>
      </x:c>
      <x:c r="D80" s="63"/>
      <x:c r="E80" s="63"/>
      <x:c r="F80" s="63"/>
      <x:c r="G80" s="63"/>
      <x:c r="H80" s="63"/>
      <x:c r="I80" s="63"/>
      <x:c r="J80" s="63"/>
    </x:row>
    <x:row r="81">
      <x:c r="A81" s="68"/>
      <x:c r="B81" s="63"/>
      <x:c r="C81" s="72" t="str">
        <x:f>IF(B81="","",IFERROR(INDEX('العملاء'!$B$11:$B$110,MATCH(B81,'العملاء'!$A$11:$A$110,0)),""))</x:f>
      </x:c>
      <x:c r="D81" s="63"/>
      <x:c r="E81" s="63"/>
      <x:c r="F81" s="63"/>
      <x:c r="G81" s="63"/>
      <x:c r="H81" s="63"/>
      <x:c r="I81" s="63"/>
      <x:c r="J81" s="63"/>
    </x:row>
    <x:row r="82">
      <x:c r="A82" s="68"/>
      <x:c r="B82" s="63"/>
      <x:c r="C82" s="72" t="str">
        <x:f>IF(B82="","",IFERROR(INDEX('العملاء'!$B$11:$B$110,MATCH(B82,'العملاء'!$A$11:$A$110,0)),""))</x:f>
      </x:c>
      <x:c r="D82" s="63"/>
      <x:c r="E82" s="63"/>
      <x:c r="F82" s="63"/>
      <x:c r="G82" s="63"/>
      <x:c r="H82" s="63"/>
      <x:c r="I82" s="63"/>
      <x:c r="J82" s="63"/>
    </x:row>
    <x:row r="83">
      <x:c r="A83" s="68"/>
      <x:c r="B83" s="63"/>
      <x:c r="C83" s="72" t="str">
        <x:f>IF(B83="","",IFERROR(INDEX('العملاء'!$B$11:$B$110,MATCH(B83,'العملاء'!$A$11:$A$110,0)),""))</x:f>
      </x:c>
      <x:c r="D83" s="63"/>
      <x:c r="E83" s="63"/>
      <x:c r="F83" s="63"/>
      <x:c r="G83" s="63"/>
      <x:c r="H83" s="63"/>
      <x:c r="I83" s="63"/>
      <x:c r="J83" s="63"/>
    </x:row>
    <x:row r="84">
      <x:c r="A84" s="68"/>
      <x:c r="B84" s="63"/>
      <x:c r="C84" s="72" t="str">
        <x:f>IF(B84="","",IFERROR(INDEX('العملاء'!$B$11:$B$110,MATCH(B84,'العملاء'!$A$11:$A$110,0)),""))</x:f>
      </x:c>
      <x:c r="D84" s="63"/>
      <x:c r="E84" s="63"/>
      <x:c r="F84" s="63"/>
      <x:c r="G84" s="63"/>
      <x:c r="H84" s="63"/>
      <x:c r="I84" s="63"/>
      <x:c r="J84" s="63"/>
    </x:row>
    <x:row r="85">
      <x:c r="A85" s="68"/>
      <x:c r="B85" s="63"/>
      <x:c r="C85" s="72" t="str">
        <x:f>IF(B85="","",IFERROR(INDEX('العملاء'!$B$11:$B$110,MATCH(B85,'العملاء'!$A$11:$A$110,0)),""))</x:f>
      </x:c>
      <x:c r="D85" s="63"/>
      <x:c r="E85" s="63"/>
      <x:c r="F85" s="63"/>
      <x:c r="G85" s="63"/>
      <x:c r="H85" s="63"/>
      <x:c r="I85" s="63"/>
      <x:c r="J85" s="63"/>
    </x:row>
    <x:row r="86">
      <x:c r="A86" s="68"/>
      <x:c r="B86" s="63"/>
      <x:c r="C86" s="72" t="str">
        <x:f>IF(B86="","",IFERROR(INDEX('العملاء'!$B$11:$B$110,MATCH(B86,'العملاء'!$A$11:$A$110,0)),""))</x:f>
      </x:c>
      <x:c r="D86" s="63"/>
      <x:c r="E86" s="63"/>
      <x:c r="F86" s="63"/>
      <x:c r="G86" s="63"/>
      <x:c r="H86" s="63"/>
      <x:c r="I86" s="63"/>
      <x:c r="J86" s="63"/>
    </x:row>
    <x:row r="87">
      <x:c r="A87" s="68"/>
      <x:c r="B87" s="63"/>
      <x:c r="C87" s="72" t="str">
        <x:f>IF(B87="","",IFERROR(INDEX('العملاء'!$B$11:$B$110,MATCH(B87,'العملاء'!$A$11:$A$110,0)),""))</x:f>
      </x:c>
      <x:c r="D87" s="63"/>
      <x:c r="E87" s="63"/>
      <x:c r="F87" s="63"/>
      <x:c r="G87" s="63"/>
      <x:c r="H87" s="63"/>
      <x:c r="I87" s="63"/>
      <x:c r="J87" s="63"/>
    </x:row>
    <x:row r="88">
      <x:c r="A88" s="68"/>
      <x:c r="B88" s="63"/>
      <x:c r="C88" s="72" t="str">
        <x:f>IF(B88="","",IFERROR(INDEX('العملاء'!$B$11:$B$110,MATCH(B88,'العملاء'!$A$11:$A$110,0)),""))</x:f>
      </x:c>
      <x:c r="D88" s="63"/>
      <x:c r="E88" s="63"/>
      <x:c r="F88" s="63"/>
      <x:c r="G88" s="63"/>
      <x:c r="H88" s="63"/>
      <x:c r="I88" s="63"/>
      <x:c r="J88" s="63"/>
    </x:row>
    <x:row r="89">
      <x:c r="A89" s="68"/>
      <x:c r="B89" s="63"/>
      <x:c r="C89" s="72" t="str">
        <x:f>IF(B89="","",IFERROR(INDEX('العملاء'!$B$11:$B$110,MATCH(B89,'العملاء'!$A$11:$A$110,0)),""))</x:f>
      </x:c>
      <x:c r="D89" s="63"/>
      <x:c r="E89" s="63"/>
      <x:c r="F89" s="63"/>
      <x:c r="G89" s="63"/>
      <x:c r="H89" s="63"/>
      <x:c r="I89" s="63"/>
      <x:c r="J89" s="63"/>
    </x:row>
    <x:row r="90">
      <x:c r="A90" s="68"/>
      <x:c r="B90" s="63"/>
      <x:c r="C90" s="72" t="str">
        <x:f>IF(B90="","",IFERROR(INDEX('العملاء'!$B$11:$B$110,MATCH(B90,'العملاء'!$A$11:$A$110,0)),""))</x:f>
      </x:c>
      <x:c r="D90" s="63"/>
      <x:c r="E90" s="63"/>
      <x:c r="F90" s="63"/>
      <x:c r="G90" s="63"/>
      <x:c r="H90" s="63"/>
      <x:c r="I90" s="63"/>
      <x:c r="J90" s="63"/>
    </x:row>
    <x:row r="91">
      <x:c r="A91" s="68"/>
      <x:c r="B91" s="63"/>
      <x:c r="C91" s="72" t="str">
        <x:f>IF(B91="","",IFERROR(INDEX('العملاء'!$B$11:$B$110,MATCH(B91,'العملاء'!$A$11:$A$110,0)),""))</x:f>
      </x:c>
      <x:c r="D91" s="63"/>
      <x:c r="E91" s="63"/>
      <x:c r="F91" s="63"/>
      <x:c r="G91" s="63"/>
      <x:c r="H91" s="63"/>
      <x:c r="I91" s="63"/>
      <x:c r="J91" s="63"/>
    </x:row>
    <x:row r="92">
      <x:c r="A92" s="68"/>
      <x:c r="B92" s="63"/>
      <x:c r="C92" s="72" t="str">
        <x:f>IF(B92="","",IFERROR(INDEX('العملاء'!$B$11:$B$110,MATCH(B92,'العملاء'!$A$11:$A$110,0)),""))</x:f>
      </x:c>
      <x:c r="D92" s="63"/>
      <x:c r="E92" s="63"/>
      <x:c r="F92" s="63"/>
      <x:c r="G92" s="63"/>
      <x:c r="H92" s="63"/>
      <x:c r="I92" s="63"/>
      <x:c r="J92" s="63"/>
    </x:row>
    <x:row r="93">
      <x:c r="A93" s="68"/>
      <x:c r="B93" s="63"/>
      <x:c r="C93" s="72" t="str">
        <x:f>IF(B93="","",IFERROR(INDEX('العملاء'!$B$11:$B$110,MATCH(B93,'العملاء'!$A$11:$A$110,0)),""))</x:f>
      </x:c>
      <x:c r="D93" s="63"/>
      <x:c r="E93" s="63"/>
      <x:c r="F93" s="63"/>
      <x:c r="G93" s="63"/>
      <x:c r="H93" s="63"/>
      <x:c r="I93" s="63"/>
      <x:c r="J93" s="63"/>
    </x:row>
    <x:row r="94">
      <x:c r="A94" s="68"/>
      <x:c r="B94" s="63"/>
      <x:c r="C94" s="72" t="str">
        <x:f>IF(B94="","",IFERROR(INDEX('العملاء'!$B$11:$B$110,MATCH(B94,'العملاء'!$A$11:$A$110,0)),""))</x:f>
      </x:c>
      <x:c r="D94" s="63"/>
      <x:c r="E94" s="63"/>
      <x:c r="F94" s="63"/>
      <x:c r="G94" s="63"/>
      <x:c r="H94" s="63"/>
      <x:c r="I94" s="63"/>
      <x:c r="J94" s="63"/>
    </x:row>
    <x:row r="95">
      <x:c r="A95" s="68"/>
      <x:c r="B95" s="63"/>
      <x:c r="C95" s="72" t="str">
        <x:f>IF(B95="","",IFERROR(INDEX('العملاء'!$B$11:$B$110,MATCH(B95,'العملاء'!$A$11:$A$110,0)),""))</x:f>
      </x:c>
      <x:c r="D95" s="63"/>
      <x:c r="E95" s="63"/>
      <x:c r="F95" s="63"/>
      <x:c r="G95" s="63"/>
      <x:c r="H95" s="63"/>
      <x:c r="I95" s="63"/>
      <x:c r="J95" s="63"/>
    </x:row>
    <x:row r="96">
      <x:c r="A96" s="68"/>
      <x:c r="B96" s="63"/>
      <x:c r="C96" s="72" t="str">
        <x:f>IF(B96="","",IFERROR(INDEX('العملاء'!$B$11:$B$110,MATCH(B96,'العملاء'!$A$11:$A$110,0)),""))</x:f>
      </x:c>
      <x:c r="D96" s="63"/>
      <x:c r="E96" s="63"/>
      <x:c r="F96" s="63"/>
      <x:c r="G96" s="63"/>
      <x:c r="H96" s="63"/>
      <x:c r="I96" s="63"/>
      <x:c r="J96" s="63"/>
    </x:row>
    <x:row r="97">
      <x:c r="A97" s="68"/>
      <x:c r="B97" s="63"/>
      <x:c r="C97" s="72" t="str">
        <x:f>IF(B97="","",IFERROR(INDEX('العملاء'!$B$11:$B$110,MATCH(B97,'العملاء'!$A$11:$A$110,0)),""))</x:f>
      </x:c>
      <x:c r="D97" s="63"/>
      <x:c r="E97" s="63"/>
      <x:c r="F97" s="63"/>
      <x:c r="G97" s="63"/>
      <x:c r="H97" s="63"/>
      <x:c r="I97" s="63"/>
      <x:c r="J97" s="63"/>
    </x:row>
    <x:row r="98">
      <x:c r="A98" s="68"/>
      <x:c r="B98" s="63"/>
      <x:c r="C98" s="72" t="str">
        <x:f>IF(B98="","",IFERROR(INDEX('العملاء'!$B$11:$B$110,MATCH(B98,'العملاء'!$A$11:$A$110,0)),""))</x:f>
      </x:c>
      <x:c r="D98" s="63"/>
      <x:c r="E98" s="63"/>
      <x:c r="F98" s="63"/>
      <x:c r="G98" s="63"/>
      <x:c r="H98" s="63"/>
      <x:c r="I98" s="63"/>
      <x:c r="J98" s="63"/>
    </x:row>
    <x:row r="99">
      <x:c r="A99" s="68"/>
      <x:c r="B99" s="63"/>
      <x:c r="C99" s="72" t="str">
        <x:f>IF(B99="","",IFERROR(INDEX('العملاء'!$B$11:$B$110,MATCH(B99,'العملاء'!$A$11:$A$110,0)),""))</x:f>
      </x:c>
      <x:c r="D99" s="63"/>
      <x:c r="E99" s="63"/>
      <x:c r="F99" s="63"/>
      <x:c r="G99" s="63"/>
      <x:c r="H99" s="63"/>
      <x:c r="I99" s="63"/>
      <x:c r="J99" s="63"/>
    </x:row>
    <x:row r="100">
      <x:c r="A100" s="68"/>
      <x:c r="B100" s="63"/>
      <x:c r="C100" s="72" t="str">
        <x:f>IF(B100="","",IFERROR(INDEX('العملاء'!$B$11:$B$110,MATCH(B100,'العملاء'!$A$11:$A$110,0)),""))</x:f>
      </x:c>
      <x:c r="D100" s="63"/>
      <x:c r="E100" s="63"/>
      <x:c r="F100" s="63"/>
      <x:c r="G100" s="63"/>
      <x:c r="H100" s="63"/>
      <x:c r="I100" s="63"/>
      <x:c r="J100" s="63"/>
    </x:row>
    <x:row r="101">
      <x:c r="A101" s="68"/>
      <x:c r="B101" s="63"/>
      <x:c r="C101" s="72" t="str">
        <x:f>IF(B101="","",IFERROR(INDEX('العملاء'!$B$11:$B$110,MATCH(B101,'العملاء'!$A$11:$A$110,0)),""))</x:f>
      </x:c>
      <x:c r="D101" s="63"/>
      <x:c r="E101" s="63"/>
      <x:c r="F101" s="63"/>
      <x:c r="G101" s="63"/>
      <x:c r="H101" s="63"/>
      <x:c r="I101" s="63"/>
      <x:c r="J101" s="63"/>
    </x:row>
    <x:row r="102">
      <x:c r="A102" s="68"/>
      <x:c r="B102" s="63"/>
      <x:c r="C102" s="72" t="str">
        <x:f>IF(B102="","",IFERROR(INDEX('العملاء'!$B$11:$B$110,MATCH(B102,'العملاء'!$A$11:$A$110,0)),""))</x:f>
      </x:c>
      <x:c r="D102" s="63"/>
      <x:c r="E102" s="63"/>
      <x:c r="F102" s="63"/>
      <x:c r="G102" s="63"/>
      <x:c r="H102" s="63"/>
      <x:c r="I102" s="63"/>
      <x:c r="J102" s="63"/>
    </x:row>
    <x:row r="103">
      <x:c r="A103" s="68"/>
      <x:c r="B103" s="63"/>
      <x:c r="C103" s="72" t="str">
        <x:f>IF(B103="","",IFERROR(INDEX('العملاء'!$B$11:$B$110,MATCH(B103,'العملاء'!$A$11:$A$110,0)),""))</x:f>
      </x:c>
      <x:c r="D103" s="63"/>
      <x:c r="E103" s="63"/>
      <x:c r="F103" s="63"/>
      <x:c r="G103" s="63"/>
      <x:c r="H103" s="63"/>
      <x:c r="I103" s="63"/>
      <x:c r="J103" s="63"/>
    </x:row>
    <x:row r="104">
      <x:c r="A104" s="68"/>
      <x:c r="B104" s="63"/>
      <x:c r="C104" s="72" t="str">
        <x:f>IF(B104="","",IFERROR(INDEX('العملاء'!$B$11:$B$110,MATCH(B104,'العملاء'!$A$11:$A$110,0)),""))</x:f>
      </x:c>
      <x:c r="D104" s="63"/>
      <x:c r="E104" s="63"/>
      <x:c r="F104" s="63"/>
      <x:c r="G104" s="63"/>
      <x:c r="H104" s="63"/>
      <x:c r="I104" s="63"/>
      <x:c r="J104" s="63"/>
    </x:row>
    <x:row r="105">
      <x:c r="A105" s="68"/>
      <x:c r="B105" s="63"/>
      <x:c r="C105" s="72" t="str">
        <x:f>IF(B105="","",IFERROR(INDEX('العملاء'!$B$11:$B$110,MATCH(B105,'العملاء'!$A$11:$A$110,0)),""))</x:f>
      </x:c>
      <x:c r="D105" s="63"/>
      <x:c r="E105" s="63"/>
      <x:c r="F105" s="63"/>
      <x:c r="G105" s="63"/>
      <x:c r="H105" s="63"/>
      <x:c r="I105" s="63"/>
      <x:c r="J105" s="63"/>
    </x:row>
    <x:row r="106">
      <x:c r="A106" s="68"/>
      <x:c r="B106" s="63"/>
      <x:c r="C106" s="72" t="str">
        <x:f>IF(B106="","",IFERROR(INDEX('العملاء'!$B$11:$B$110,MATCH(B106,'العملاء'!$A$11:$A$110,0)),""))</x:f>
      </x:c>
      <x:c r="D106" s="63"/>
      <x:c r="E106" s="63"/>
      <x:c r="F106" s="63"/>
      <x:c r="G106" s="63"/>
      <x:c r="H106" s="63"/>
      <x:c r="I106" s="63"/>
      <x:c r="J106" s="63"/>
    </x:row>
    <x:row r="107">
      <x:c r="A107" s="68"/>
      <x:c r="B107" s="63"/>
      <x:c r="C107" s="72" t="str">
        <x:f>IF(B107="","",IFERROR(INDEX('العملاء'!$B$11:$B$110,MATCH(B107,'العملاء'!$A$11:$A$110,0)),""))</x:f>
      </x:c>
      <x:c r="D107" s="63"/>
      <x:c r="E107" s="63"/>
      <x:c r="F107" s="63"/>
      <x:c r="G107" s="63"/>
      <x:c r="H107" s="63"/>
      <x:c r="I107" s="63"/>
      <x:c r="J107" s="63"/>
    </x:row>
    <x:row r="108">
      <x:c r="A108" s="68"/>
      <x:c r="B108" s="63"/>
      <x:c r="C108" s="72" t="str">
        <x:f>IF(B108="","",IFERROR(INDEX('العملاء'!$B$11:$B$110,MATCH(B108,'العملاء'!$A$11:$A$110,0)),""))</x:f>
      </x:c>
      <x:c r="D108" s="63"/>
      <x:c r="E108" s="63"/>
      <x:c r="F108" s="63"/>
      <x:c r="G108" s="63"/>
      <x:c r="H108" s="63"/>
      <x:c r="I108" s="63"/>
      <x:c r="J108" s="63"/>
    </x:row>
    <x:row r="109">
      <x:c r="A109" s="68"/>
      <x:c r="B109" s="63"/>
      <x:c r="C109" s="72" t="str">
        <x:f>IF(B109="","",IFERROR(INDEX('العملاء'!$B$11:$B$110,MATCH(B109,'العملاء'!$A$11:$A$110,0)),""))</x:f>
      </x:c>
      <x:c r="D109" s="63"/>
      <x:c r="E109" s="63"/>
      <x:c r="F109" s="63"/>
      <x:c r="G109" s="63"/>
      <x:c r="H109" s="63"/>
      <x:c r="I109" s="63"/>
      <x:c r="J109" s="63"/>
    </x:row>
    <x:row r="110">
      <x:c r="A110" s="68"/>
      <x:c r="B110" s="63"/>
      <x:c r="C110" s="72" t="str">
        <x:f>IF(B110="","",IFERROR(INDEX('العملاء'!$B$11:$B$110,MATCH(B110,'العملاء'!$A$11:$A$110,0)),""))</x:f>
      </x:c>
      <x:c r="D110" s="63"/>
      <x:c r="E110" s="63"/>
      <x:c r="F110" s="63"/>
      <x:c r="G110" s="63"/>
      <x:c r="H110" s="63"/>
      <x:c r="I110" s="63"/>
      <x:c r="J110" s="63"/>
    </x:row>
    <x:row r="111">
      <x:c r="A111" s="68"/>
      <x:c r="B111" s="63"/>
      <x:c r="C111" s="72" t="str">
        <x:f>IF(B111="","",IFERROR(INDEX('العملاء'!$B$11:$B$110,MATCH(B111,'العملاء'!$A$11:$A$110,0)),""))</x:f>
      </x:c>
      <x:c r="D111" s="63"/>
      <x:c r="E111" s="63"/>
      <x:c r="F111" s="63"/>
      <x:c r="G111" s="63"/>
      <x:c r="H111" s="63"/>
      <x:c r="I111" s="63"/>
      <x:c r="J111" s="63"/>
    </x:row>
    <x:row r="112">
      <x:c r="A112" s="68"/>
      <x:c r="B112" s="63"/>
      <x:c r="C112" s="72" t="str">
        <x:f>IF(B112="","",IFERROR(INDEX('العملاء'!$B$11:$B$110,MATCH(B112,'العملاء'!$A$11:$A$110,0)),""))</x:f>
      </x:c>
      <x:c r="D112" s="63"/>
      <x:c r="E112" s="63"/>
      <x:c r="F112" s="63"/>
      <x:c r="G112" s="63"/>
      <x:c r="H112" s="63"/>
      <x:c r="I112" s="63"/>
      <x:c r="J112" s="63"/>
    </x:row>
    <x:row r="113">
      <x:c r="A113" s="68"/>
      <x:c r="B113" s="63"/>
      <x:c r="C113" s="72" t="str">
        <x:f>IF(B113="","",IFERROR(INDEX('العملاء'!$B$11:$B$110,MATCH(B113,'العملاء'!$A$11:$A$110,0)),""))</x:f>
      </x:c>
      <x:c r="D113" s="63"/>
      <x:c r="E113" s="63"/>
      <x:c r="F113" s="63"/>
      <x:c r="G113" s="63"/>
      <x:c r="H113" s="63"/>
      <x:c r="I113" s="63"/>
      <x:c r="J113" s="63"/>
    </x:row>
    <x:row r="114">
      <x:c r="A114" s="68"/>
      <x:c r="B114" s="63"/>
      <x:c r="C114" s="72" t="str">
        <x:f>IF(B114="","",IFERROR(INDEX('العملاء'!$B$11:$B$110,MATCH(B114,'العملاء'!$A$11:$A$110,0)),""))</x:f>
      </x:c>
      <x:c r="D114" s="63"/>
      <x:c r="E114" s="63"/>
      <x:c r="F114" s="63"/>
      <x:c r="G114" s="63"/>
      <x:c r="H114" s="63"/>
      <x:c r="I114" s="63"/>
      <x:c r="J114" s="63"/>
    </x:row>
    <x:row r="115">
      <x:c r="A115" s="68"/>
      <x:c r="B115" s="63"/>
      <x:c r="C115" s="72" t="str">
        <x:f>IF(B115="","",IFERROR(INDEX('العملاء'!$B$11:$B$110,MATCH(B115,'العملاء'!$A$11:$A$110,0)),""))</x:f>
      </x:c>
      <x:c r="D115" s="63"/>
      <x:c r="E115" s="63"/>
      <x:c r="F115" s="63"/>
      <x:c r="G115" s="63"/>
      <x:c r="H115" s="63"/>
      <x:c r="I115" s="63"/>
      <x:c r="J115" s="63"/>
    </x:row>
    <x:row r="116">
      <x:c r="A116" s="68"/>
      <x:c r="B116" s="63"/>
      <x:c r="C116" s="72" t="str">
        <x:f>IF(B116="","",IFERROR(INDEX('العملاء'!$B$11:$B$110,MATCH(B116,'العملاء'!$A$11:$A$110,0)),""))</x:f>
      </x:c>
      <x:c r="D116" s="63"/>
      <x:c r="E116" s="63"/>
      <x:c r="F116" s="63"/>
      <x:c r="G116" s="63"/>
      <x:c r="H116" s="63"/>
      <x:c r="I116" s="63"/>
      <x:c r="J116" s="63"/>
    </x:row>
    <x:row r="117">
      <x:c r="A117" s="68"/>
      <x:c r="B117" s="63"/>
      <x:c r="C117" s="72" t="str">
        <x:f>IF(B117="","",IFERROR(INDEX('العملاء'!$B$11:$B$110,MATCH(B117,'العملاء'!$A$11:$A$110,0)),""))</x:f>
      </x:c>
      <x:c r="D117" s="63"/>
      <x:c r="E117" s="63"/>
      <x:c r="F117" s="63"/>
      <x:c r="G117" s="63"/>
      <x:c r="H117" s="63"/>
      <x:c r="I117" s="63"/>
      <x:c r="J117" s="63"/>
    </x:row>
    <x:row r="118">
      <x:c r="A118" s="68"/>
      <x:c r="B118" s="63"/>
      <x:c r="C118" s="72" t="str">
        <x:f>IF(B118="","",IFERROR(INDEX('العملاء'!$B$11:$B$110,MATCH(B118,'العملاء'!$A$11:$A$110,0)),""))</x:f>
      </x:c>
      <x:c r="D118" s="63"/>
      <x:c r="E118" s="63"/>
      <x:c r="F118" s="63"/>
      <x:c r="G118" s="63"/>
      <x:c r="H118" s="63"/>
      <x:c r="I118" s="63"/>
      <x:c r="J118" s="63"/>
    </x:row>
    <x:row r="119">
      <x:c r="A119" s="68"/>
      <x:c r="B119" s="63"/>
      <x:c r="C119" s="72" t="str">
        <x:f>IF(B119="","",IFERROR(INDEX('العملاء'!$B$11:$B$110,MATCH(B119,'العملاء'!$A$11:$A$110,0)),""))</x:f>
      </x:c>
      <x:c r="D119" s="63"/>
      <x:c r="E119" s="63"/>
      <x:c r="F119" s="63"/>
      <x:c r="G119" s="63"/>
      <x:c r="H119" s="63"/>
      <x:c r="I119" s="63"/>
      <x:c r="J119" s="63"/>
    </x:row>
    <x:row r="120">
      <x:c r="A120" s="68"/>
      <x:c r="B120" s="63"/>
      <x:c r="C120" s="72" t="str">
        <x:f>IF(B120="","",IFERROR(INDEX('العملاء'!$B$11:$B$110,MATCH(B120,'العملاء'!$A$11:$A$110,0)),""))</x:f>
      </x:c>
      <x:c r="D120" s="63"/>
      <x:c r="E120" s="63"/>
      <x:c r="F120" s="63"/>
      <x:c r="G120" s="63"/>
      <x:c r="H120" s="63"/>
      <x:c r="I120" s="63"/>
      <x:c r="J120" s="63"/>
    </x:row>
    <x:row r="121">
      <x:c r="A121" s="68"/>
      <x:c r="B121" s="63"/>
      <x:c r="C121" s="72" t="str">
        <x:f>IF(B121="","",IFERROR(INDEX('العملاء'!$B$11:$B$110,MATCH(B121,'العملاء'!$A$11:$A$110,0)),""))</x:f>
      </x:c>
      <x:c r="D121" s="63"/>
      <x:c r="E121" s="63"/>
      <x:c r="F121" s="63"/>
      <x:c r="G121" s="63"/>
      <x:c r="H121" s="63"/>
      <x:c r="I121" s="63"/>
      <x:c r="J121" s="63"/>
    </x:row>
    <x:row r="122">
      <x:c r="A122" s="68"/>
      <x:c r="B122" s="63"/>
      <x:c r="C122" s="72" t="str">
        <x:f>IF(B122="","",IFERROR(INDEX('العملاء'!$B$11:$B$110,MATCH(B122,'العملاء'!$A$11:$A$110,0)),""))</x:f>
      </x:c>
      <x:c r="D122" s="63"/>
      <x:c r="E122" s="63"/>
      <x:c r="F122" s="63"/>
      <x:c r="G122" s="63"/>
      <x:c r="H122" s="63"/>
      <x:c r="I122" s="63"/>
      <x:c r="J122" s="63"/>
    </x:row>
    <x:row r="123">
      <x:c r="A123" s="68"/>
      <x:c r="B123" s="63"/>
      <x:c r="C123" s="72" t="str">
        <x:f>IF(B123="","",IFERROR(INDEX('العملاء'!$B$11:$B$110,MATCH(B123,'العملاء'!$A$11:$A$110,0)),""))</x:f>
      </x:c>
      <x:c r="D123" s="63"/>
      <x:c r="E123" s="63"/>
      <x:c r="F123" s="63"/>
      <x:c r="G123" s="63"/>
      <x:c r="H123" s="63"/>
      <x:c r="I123" s="63"/>
      <x:c r="J123" s="63"/>
    </x:row>
    <x:row r="124">
      <x:c r="A124" s="68"/>
      <x:c r="B124" s="63"/>
      <x:c r="C124" s="72" t="str">
        <x:f>IF(B124="","",IFERROR(INDEX('العملاء'!$B$11:$B$110,MATCH(B124,'العملاء'!$A$11:$A$110,0)),""))</x:f>
      </x:c>
      <x:c r="D124" s="63"/>
      <x:c r="E124" s="63"/>
      <x:c r="F124" s="63"/>
      <x:c r="G124" s="63"/>
      <x:c r="H124" s="63"/>
      <x:c r="I124" s="63"/>
      <x:c r="J124" s="63"/>
    </x:row>
    <x:row r="125">
      <x:c r="A125" s="68"/>
      <x:c r="B125" s="63"/>
      <x:c r="C125" s="72" t="str">
        <x:f>IF(B125="","",IFERROR(INDEX('العملاء'!$B$11:$B$110,MATCH(B125,'العملاء'!$A$11:$A$110,0)),""))</x:f>
      </x:c>
      <x:c r="D125" s="63"/>
      <x:c r="E125" s="63"/>
      <x:c r="F125" s="63"/>
      <x:c r="G125" s="63"/>
      <x:c r="H125" s="63"/>
      <x:c r="I125" s="63"/>
      <x:c r="J125" s="63"/>
    </x:row>
    <x:row r="126">
      <x:c r="A126" s="68"/>
      <x:c r="B126" s="63"/>
      <x:c r="C126" s="72" t="str">
        <x:f>IF(B126="","",IFERROR(INDEX('العملاء'!$B$11:$B$110,MATCH(B126,'العملاء'!$A$11:$A$110,0)),""))</x:f>
      </x:c>
      <x:c r="D126" s="63"/>
      <x:c r="E126" s="63"/>
      <x:c r="F126" s="63"/>
      <x:c r="G126" s="63"/>
      <x:c r="H126" s="63"/>
      <x:c r="I126" s="63"/>
      <x:c r="J126" s="63"/>
    </x:row>
    <x:row r="127">
      <x:c r="A127" s="68"/>
      <x:c r="B127" s="63"/>
      <x:c r="C127" s="72" t="str">
        <x:f>IF(B127="","",IFERROR(INDEX('العملاء'!$B$11:$B$110,MATCH(B127,'العملاء'!$A$11:$A$110,0)),""))</x:f>
      </x:c>
      <x:c r="D127" s="63"/>
      <x:c r="E127" s="63"/>
      <x:c r="F127" s="63"/>
      <x:c r="G127" s="63"/>
      <x:c r="H127" s="63"/>
      <x:c r="I127" s="63"/>
      <x:c r="J127" s="63"/>
    </x:row>
    <x:row r="128">
      <x:c r="A128" s="68"/>
      <x:c r="B128" s="63"/>
      <x:c r="C128" s="72" t="str">
        <x:f>IF(B128="","",IFERROR(INDEX('العملاء'!$B$11:$B$110,MATCH(B128,'العملاء'!$A$11:$A$110,0)),""))</x:f>
      </x:c>
      <x:c r="D128" s="63"/>
      <x:c r="E128" s="63"/>
      <x:c r="F128" s="63"/>
      <x:c r="G128" s="63"/>
      <x:c r="H128" s="63"/>
      <x:c r="I128" s="63"/>
      <x:c r="J128" s="63"/>
    </x:row>
    <x:row r="129">
      <x:c r="A129" s="68"/>
      <x:c r="B129" s="63"/>
      <x:c r="C129" s="72" t="str">
        <x:f>IF(B129="","",IFERROR(INDEX('العملاء'!$B$11:$B$110,MATCH(B129,'العملاء'!$A$11:$A$110,0)),""))</x:f>
      </x:c>
      <x:c r="D129" s="63"/>
      <x:c r="E129" s="63"/>
      <x:c r="F129" s="63"/>
      <x:c r="G129" s="63"/>
      <x:c r="H129" s="63"/>
      <x:c r="I129" s="63"/>
      <x:c r="J129" s="63"/>
    </x:row>
    <x:row r="130">
      <x:c r="A130" s="68"/>
      <x:c r="B130" s="63"/>
      <x:c r="C130" s="72" t="str">
        <x:f>IF(B130="","",IFERROR(INDEX('العملاء'!$B$11:$B$110,MATCH(B130,'العملاء'!$A$11:$A$110,0)),""))</x:f>
      </x:c>
      <x:c r="D130" s="63"/>
      <x:c r="E130" s="63"/>
      <x:c r="F130" s="63"/>
      <x:c r="G130" s="63"/>
      <x:c r="H130" s="63"/>
      <x:c r="I130" s="63"/>
      <x:c r="J130" s="63"/>
    </x:row>
    <x:row r="131">
      <x:c r="A131" s="68"/>
      <x:c r="B131" s="63"/>
      <x:c r="C131" s="72" t="str">
        <x:f>IF(B131="","",IFERROR(INDEX('العملاء'!$B$11:$B$110,MATCH(B131,'العملاء'!$A$11:$A$110,0)),""))</x:f>
      </x:c>
      <x:c r="D131" s="63"/>
      <x:c r="E131" s="63"/>
      <x:c r="F131" s="63"/>
      <x:c r="G131" s="63"/>
      <x:c r="H131" s="63"/>
      <x:c r="I131" s="63"/>
      <x:c r="J131" s="63"/>
    </x:row>
    <x:row r="132">
      <x:c r="A132" s="68"/>
      <x:c r="B132" s="63"/>
      <x:c r="C132" s="72" t="str">
        <x:f>IF(B132="","",IFERROR(INDEX('العملاء'!$B$11:$B$110,MATCH(B132,'العملاء'!$A$11:$A$110,0)),""))</x:f>
      </x:c>
      <x:c r="D132" s="63"/>
      <x:c r="E132" s="63"/>
      <x:c r="F132" s="63"/>
      <x:c r="G132" s="63"/>
      <x:c r="H132" s="63"/>
      <x:c r="I132" s="63"/>
      <x:c r="J132" s="63"/>
    </x:row>
    <x:row r="133">
      <x:c r="A133" s="68"/>
      <x:c r="B133" s="63"/>
      <x:c r="C133" s="72" t="str">
        <x:f>IF(B133="","",IFERROR(INDEX('العملاء'!$B$11:$B$110,MATCH(B133,'العملاء'!$A$11:$A$110,0)),""))</x:f>
      </x:c>
      <x:c r="D133" s="63"/>
      <x:c r="E133" s="63"/>
      <x:c r="F133" s="63"/>
      <x:c r="G133" s="63"/>
      <x:c r="H133" s="63"/>
      <x:c r="I133" s="63"/>
      <x:c r="J133" s="63"/>
    </x:row>
    <x:row r="134">
      <x:c r="A134" s="68"/>
      <x:c r="B134" s="63"/>
      <x:c r="C134" s="72" t="str">
        <x:f>IF(B134="","",IFERROR(INDEX('العملاء'!$B$11:$B$110,MATCH(B134,'العملاء'!$A$11:$A$110,0)),""))</x:f>
      </x:c>
      <x:c r="D134" s="63"/>
      <x:c r="E134" s="63"/>
      <x:c r="F134" s="63"/>
      <x:c r="G134" s="63"/>
      <x:c r="H134" s="63"/>
      <x:c r="I134" s="63"/>
      <x:c r="J134" s="63"/>
    </x:row>
    <x:row r="135">
      <x:c r="A135" s="68"/>
      <x:c r="B135" s="63"/>
      <x:c r="C135" s="72" t="str">
        <x:f>IF(B135="","",IFERROR(INDEX('العملاء'!$B$11:$B$110,MATCH(B135,'العملاء'!$A$11:$A$110,0)),""))</x:f>
      </x:c>
      <x:c r="D135" s="63"/>
      <x:c r="E135" s="63"/>
      <x:c r="F135" s="63"/>
      <x:c r="G135" s="63"/>
      <x:c r="H135" s="63"/>
      <x:c r="I135" s="63"/>
      <x:c r="J135" s="63"/>
    </x:row>
    <x:row r="136">
      <x:c r="A136" s="68"/>
      <x:c r="B136" s="63"/>
      <x:c r="C136" s="72" t="str">
        <x:f>IF(B136="","",IFERROR(INDEX('العملاء'!$B$11:$B$110,MATCH(B136,'العملاء'!$A$11:$A$110,0)),""))</x:f>
      </x:c>
      <x:c r="D136" s="63"/>
      <x:c r="E136" s="63"/>
      <x:c r="F136" s="63"/>
      <x:c r="G136" s="63"/>
      <x:c r="H136" s="63"/>
      <x:c r="I136" s="63"/>
      <x:c r="J136" s="63"/>
    </x:row>
    <x:row r="137">
      <x:c r="A137" s="68"/>
      <x:c r="B137" s="63"/>
      <x:c r="C137" s="72" t="str">
        <x:f>IF(B137="","",IFERROR(INDEX('العملاء'!$B$11:$B$110,MATCH(B137,'العملاء'!$A$11:$A$110,0)),""))</x:f>
      </x:c>
      <x:c r="D137" s="63"/>
      <x:c r="E137" s="63"/>
      <x:c r="F137" s="63"/>
      <x:c r="G137" s="63"/>
      <x:c r="H137" s="63"/>
      <x:c r="I137" s="63"/>
      <x:c r="J137" s="63"/>
    </x:row>
    <x:row r="138">
      <x:c r="A138" s="68"/>
      <x:c r="B138" s="63"/>
      <x:c r="C138" s="72" t="str">
        <x:f>IF(B138="","",IFERROR(INDEX('العملاء'!$B$11:$B$110,MATCH(B138,'العملاء'!$A$11:$A$110,0)),""))</x:f>
      </x:c>
      <x:c r="D138" s="63"/>
      <x:c r="E138" s="63"/>
      <x:c r="F138" s="63"/>
      <x:c r="G138" s="63"/>
      <x:c r="H138" s="63"/>
      <x:c r="I138" s="63"/>
      <x:c r="J138" s="63"/>
    </x:row>
    <x:row r="139">
      <x:c r="A139" s="68"/>
      <x:c r="B139" s="63"/>
      <x:c r="C139" s="72" t="str">
        <x:f>IF(B139="","",IFERROR(INDEX('العملاء'!$B$11:$B$110,MATCH(B139,'العملاء'!$A$11:$A$110,0)),""))</x:f>
      </x:c>
      <x:c r="D139" s="63"/>
      <x:c r="E139" s="63"/>
      <x:c r="F139" s="63"/>
      <x:c r="G139" s="63"/>
      <x:c r="H139" s="63"/>
      <x:c r="I139" s="63"/>
      <x:c r="J139" s="63"/>
    </x:row>
    <x:row r="140">
      <x:c r="A140" s="68"/>
      <x:c r="B140" s="63"/>
      <x:c r="C140" s="72" t="str">
        <x:f>IF(B140="","",IFERROR(INDEX('العملاء'!$B$11:$B$110,MATCH(B140,'العملاء'!$A$11:$A$110,0)),""))</x:f>
      </x:c>
      <x:c r="D140" s="63"/>
      <x:c r="E140" s="63"/>
      <x:c r="F140" s="63"/>
      <x:c r="G140" s="63"/>
      <x:c r="H140" s="63"/>
      <x:c r="I140" s="63"/>
      <x:c r="J140" s="63"/>
    </x:row>
    <x:row r="141">
      <x:c r="A141" s="68"/>
      <x:c r="B141" s="63"/>
      <x:c r="C141" s="72" t="str">
        <x:f>IF(B141="","",IFERROR(INDEX('العملاء'!$B$11:$B$110,MATCH(B141,'العملاء'!$A$11:$A$110,0)),""))</x:f>
      </x:c>
      <x:c r="D141" s="63"/>
      <x:c r="E141" s="63"/>
      <x:c r="F141" s="63"/>
      <x:c r="G141" s="63"/>
      <x:c r="H141" s="63"/>
      <x:c r="I141" s="63"/>
      <x:c r="J141" s="63"/>
    </x:row>
    <x:row r="142">
      <x:c r="A142" s="68"/>
      <x:c r="B142" s="63"/>
      <x:c r="C142" s="72" t="str">
        <x:f>IF(B142="","",IFERROR(INDEX('العملاء'!$B$11:$B$110,MATCH(B142,'العملاء'!$A$11:$A$110,0)),""))</x:f>
      </x:c>
      <x:c r="D142" s="63"/>
      <x:c r="E142" s="63"/>
      <x:c r="F142" s="63"/>
      <x:c r="G142" s="63"/>
      <x:c r="H142" s="63"/>
      <x:c r="I142" s="63"/>
      <x:c r="J142" s="63"/>
    </x:row>
    <x:row r="143">
      <x:c r="A143" s="68"/>
      <x:c r="B143" s="63"/>
      <x:c r="C143" s="72" t="str">
        <x:f>IF(B143="","",IFERROR(INDEX('العملاء'!$B$11:$B$110,MATCH(B143,'العملاء'!$A$11:$A$110,0)),""))</x:f>
      </x:c>
      <x:c r="D143" s="63"/>
      <x:c r="E143" s="63"/>
      <x:c r="F143" s="63"/>
      <x:c r="G143" s="63"/>
      <x:c r="H143" s="63"/>
      <x:c r="I143" s="63"/>
      <x:c r="J143" s="63"/>
    </x:row>
    <x:row r="144">
      <x:c r="A144" s="68"/>
      <x:c r="B144" s="63"/>
      <x:c r="C144" s="72" t="str">
        <x:f>IF(B144="","",IFERROR(INDEX('العملاء'!$B$11:$B$110,MATCH(B144,'العملاء'!$A$11:$A$110,0)),""))</x:f>
      </x:c>
      <x:c r="D144" s="63"/>
      <x:c r="E144" s="63"/>
      <x:c r="F144" s="63"/>
      <x:c r="G144" s="63"/>
      <x:c r="H144" s="63"/>
      <x:c r="I144" s="63"/>
      <x:c r="J144" s="63"/>
    </x:row>
    <x:row r="145">
      <x:c r="A145" s="68"/>
      <x:c r="B145" s="63"/>
      <x:c r="C145" s="72" t="str">
        <x:f>IF(B145="","",IFERROR(INDEX('العملاء'!$B$11:$B$110,MATCH(B145,'العملاء'!$A$11:$A$110,0)),""))</x:f>
      </x:c>
      <x:c r="D145" s="63"/>
      <x:c r="E145" s="63"/>
      <x:c r="F145" s="63"/>
      <x:c r="G145" s="63"/>
      <x:c r="H145" s="63"/>
      <x:c r="I145" s="63"/>
      <x:c r="J145" s="63"/>
    </x:row>
    <x:row r="146">
      <x:c r="A146" s="68"/>
      <x:c r="B146" s="63"/>
      <x:c r="C146" s="72" t="str">
        <x:f>IF(B146="","",IFERROR(INDEX('العملاء'!$B$11:$B$110,MATCH(B146,'العملاء'!$A$11:$A$110,0)),""))</x:f>
      </x:c>
      <x:c r="D146" s="63"/>
      <x:c r="E146" s="63"/>
      <x:c r="F146" s="63"/>
      <x:c r="G146" s="63"/>
      <x:c r="H146" s="63"/>
      <x:c r="I146" s="63"/>
      <x:c r="J146" s="63"/>
    </x:row>
    <x:row r="147">
      <x:c r="A147" s="68"/>
      <x:c r="B147" s="63"/>
      <x:c r="C147" s="72" t="str">
        <x:f>IF(B147="","",IFERROR(INDEX('العملاء'!$B$11:$B$110,MATCH(B147,'العملاء'!$A$11:$A$110,0)),""))</x:f>
      </x:c>
      <x:c r="D147" s="63"/>
      <x:c r="E147" s="63"/>
      <x:c r="F147" s="63"/>
      <x:c r="G147" s="63"/>
      <x:c r="H147" s="63"/>
      <x:c r="I147" s="63"/>
      <x:c r="J147" s="63"/>
    </x:row>
    <x:row r="148">
      <x:c r="A148" s="68"/>
      <x:c r="B148" s="63"/>
      <x:c r="C148" s="72" t="str">
        <x:f>IF(B148="","",IFERROR(INDEX('العملاء'!$B$11:$B$110,MATCH(B148,'العملاء'!$A$11:$A$110,0)),""))</x:f>
      </x:c>
      <x:c r="D148" s="63"/>
      <x:c r="E148" s="63"/>
      <x:c r="F148" s="63"/>
      <x:c r="G148" s="63"/>
      <x:c r="H148" s="63"/>
      <x:c r="I148" s="63"/>
      <x:c r="J148" s="63"/>
    </x:row>
    <x:row r="149">
      <x:c r="A149" s="68"/>
      <x:c r="B149" s="63"/>
      <x:c r="C149" s="72" t="str">
        <x:f>IF(B149="","",IFERROR(INDEX('العملاء'!$B$11:$B$110,MATCH(B149,'العملاء'!$A$11:$A$110,0)),""))</x:f>
      </x:c>
      <x:c r="D149" s="63"/>
      <x:c r="E149" s="63"/>
      <x:c r="F149" s="63"/>
      <x:c r="G149" s="63"/>
      <x:c r="H149" s="63"/>
      <x:c r="I149" s="63"/>
      <x:c r="J149" s="63"/>
    </x:row>
    <x:row r="150">
      <x:c r="A150" s="68"/>
      <x:c r="B150" s="63"/>
      <x:c r="C150" s="72" t="str">
        <x:f>IF(B150="","",IFERROR(INDEX('العملاء'!$B$11:$B$110,MATCH(B150,'العملاء'!$A$11:$A$110,0)),""))</x:f>
      </x:c>
      <x:c r="D150" s="63"/>
      <x:c r="E150" s="63"/>
      <x:c r="F150" s="63"/>
      <x:c r="G150" s="63"/>
      <x:c r="H150" s="63"/>
      <x:c r="I150" s="63"/>
      <x:c r="J150" s="63"/>
    </x:row>
    <x:row r="151">
      <x:c r="A151" s="68"/>
      <x:c r="B151" s="63"/>
      <x:c r="C151" s="72" t="str">
        <x:f>IF(B151="","",IFERROR(INDEX('العملاء'!$B$11:$B$110,MATCH(B151,'العملاء'!$A$11:$A$110,0)),""))</x:f>
      </x:c>
      <x:c r="D151" s="63"/>
      <x:c r="E151" s="63"/>
      <x:c r="F151" s="63"/>
      <x:c r="G151" s="63"/>
      <x:c r="H151" s="63"/>
      <x:c r="I151" s="63"/>
      <x:c r="J151" s="63"/>
    </x:row>
    <x:row r="152">
      <x:c r="A152" s="68"/>
      <x:c r="B152" s="63"/>
      <x:c r="C152" s="72" t="str">
        <x:f>IF(B152="","",IFERROR(INDEX('العملاء'!$B$11:$B$110,MATCH(B152,'العملاء'!$A$11:$A$110,0)),""))</x:f>
      </x:c>
      <x:c r="D152" s="63"/>
      <x:c r="E152" s="63"/>
      <x:c r="F152" s="63"/>
      <x:c r="G152" s="63"/>
      <x:c r="H152" s="63"/>
      <x:c r="I152" s="63"/>
      <x:c r="J152" s="63"/>
    </x:row>
    <x:row r="153">
      <x:c r="A153" s="68"/>
      <x:c r="B153" s="63"/>
      <x:c r="C153" s="72" t="str">
        <x:f>IF(B153="","",IFERROR(INDEX('العملاء'!$B$11:$B$110,MATCH(B153,'العملاء'!$A$11:$A$110,0)),""))</x:f>
      </x:c>
      <x:c r="D153" s="63"/>
      <x:c r="E153" s="63"/>
      <x:c r="F153" s="63"/>
      <x:c r="G153" s="63"/>
      <x:c r="H153" s="63"/>
      <x:c r="I153" s="63"/>
      <x:c r="J153" s="63"/>
    </x:row>
    <x:row r="154">
      <x:c r="A154" s="68"/>
      <x:c r="B154" s="63"/>
      <x:c r="C154" s="72" t="str">
        <x:f>IF(B154="","",IFERROR(INDEX('العملاء'!$B$11:$B$110,MATCH(B154,'العملاء'!$A$11:$A$110,0)),""))</x:f>
      </x:c>
      <x:c r="D154" s="63"/>
      <x:c r="E154" s="63"/>
      <x:c r="F154" s="63"/>
      <x:c r="G154" s="63"/>
      <x:c r="H154" s="63"/>
      <x:c r="I154" s="63"/>
      <x:c r="J154" s="63"/>
    </x:row>
    <x:row r="155">
      <x:c r="A155" s="68"/>
      <x:c r="B155" s="63"/>
      <x:c r="C155" s="72" t="str">
        <x:f>IF(B155="","",IFERROR(INDEX('العملاء'!$B$11:$B$110,MATCH(B155,'العملاء'!$A$11:$A$110,0)),""))</x:f>
      </x:c>
      <x:c r="D155" s="63"/>
      <x:c r="E155" s="63"/>
      <x:c r="F155" s="63"/>
      <x:c r="G155" s="63"/>
      <x:c r="H155" s="63"/>
      <x:c r="I155" s="63"/>
      <x:c r="J155" s="63"/>
    </x:row>
    <x:row r="156">
      <x:c r="A156" s="68"/>
      <x:c r="B156" s="63"/>
      <x:c r="C156" s="72" t="str">
        <x:f>IF(B156="","",IFERROR(INDEX('العملاء'!$B$11:$B$110,MATCH(B156,'العملاء'!$A$11:$A$110,0)),""))</x:f>
      </x:c>
      <x:c r="D156" s="63"/>
      <x:c r="E156" s="63"/>
      <x:c r="F156" s="63"/>
      <x:c r="G156" s="63"/>
      <x:c r="H156" s="63"/>
      <x:c r="I156" s="63"/>
      <x:c r="J156" s="63"/>
    </x:row>
    <x:row r="157">
      <x:c r="A157" s="68"/>
      <x:c r="B157" s="63"/>
      <x:c r="C157" s="72" t="str">
        <x:f>IF(B157="","",IFERROR(INDEX('العملاء'!$B$11:$B$110,MATCH(B157,'العملاء'!$A$11:$A$110,0)),""))</x:f>
      </x:c>
      <x:c r="D157" s="63"/>
      <x:c r="E157" s="63"/>
      <x:c r="F157" s="63"/>
      <x:c r="G157" s="63"/>
      <x:c r="H157" s="63"/>
      <x:c r="I157" s="63"/>
      <x:c r="J157" s="63"/>
    </x:row>
    <x:row r="158">
      <x:c r="A158" s="68"/>
      <x:c r="B158" s="63"/>
      <x:c r="C158" s="72" t="str">
        <x:f>IF(B158="","",IFERROR(INDEX('العملاء'!$B$11:$B$110,MATCH(B158,'العملاء'!$A$11:$A$110,0)),""))</x:f>
      </x:c>
      <x:c r="D158" s="63"/>
      <x:c r="E158" s="63"/>
      <x:c r="F158" s="63"/>
      <x:c r="G158" s="63"/>
      <x:c r="H158" s="63"/>
      <x:c r="I158" s="63"/>
      <x:c r="J158" s="63"/>
    </x:row>
    <x:row r="159">
      <x:c r="A159" s="68"/>
      <x:c r="B159" s="63"/>
      <x:c r="C159" s="72" t="str">
        <x:f>IF(B159="","",IFERROR(INDEX('العملاء'!$B$11:$B$110,MATCH(B159,'العملاء'!$A$11:$A$110,0)),""))</x:f>
      </x:c>
      <x:c r="D159" s="63"/>
      <x:c r="E159" s="63"/>
      <x:c r="F159" s="63"/>
      <x:c r="G159" s="63"/>
      <x:c r="H159" s="63"/>
      <x:c r="I159" s="63"/>
      <x:c r="J159" s="63"/>
    </x:row>
    <x:row r="160">
      <x:c r="A160" s="68"/>
      <x:c r="B160" s="63"/>
      <x:c r="C160" s="72" t="str">
        <x:f>IF(B160="","",IFERROR(INDEX('العملاء'!$B$11:$B$110,MATCH(B160,'العملاء'!$A$11:$A$110,0)),""))</x:f>
      </x:c>
      <x:c r="D160" s="63"/>
      <x:c r="E160" s="63"/>
      <x:c r="F160" s="63"/>
      <x:c r="G160" s="63"/>
      <x:c r="H160" s="63"/>
      <x:c r="I160" s="63"/>
      <x:c r="J160" s="63"/>
    </x:row>
    <x:row r="161">
      <x:c r="A161" s="68"/>
      <x:c r="B161" s="63"/>
      <x:c r="C161" s="72" t="str">
        <x:f>IF(B161="","",IFERROR(INDEX('العملاء'!$B$11:$B$110,MATCH(B161,'العملاء'!$A$11:$A$110,0)),""))</x:f>
      </x:c>
      <x:c r="D161" s="63"/>
      <x:c r="E161" s="63"/>
      <x:c r="F161" s="63"/>
      <x:c r="G161" s="63"/>
      <x:c r="H161" s="63"/>
      <x:c r="I161" s="63"/>
      <x:c r="J161" s="63"/>
    </x:row>
    <x:row r="162">
      <x:c r="A162" s="68"/>
      <x:c r="B162" s="63"/>
      <x:c r="C162" s="72" t="str">
        <x:f>IF(B162="","",IFERROR(INDEX('العملاء'!$B$11:$B$110,MATCH(B162,'العملاء'!$A$11:$A$110,0)),""))</x:f>
      </x:c>
      <x:c r="D162" s="63"/>
      <x:c r="E162" s="63"/>
      <x:c r="F162" s="63"/>
      <x:c r="G162" s="63"/>
      <x:c r="H162" s="63"/>
      <x:c r="I162" s="63"/>
      <x:c r="J162" s="63"/>
    </x:row>
    <x:row r="163">
      <x:c r="A163" s="68"/>
      <x:c r="B163" s="63"/>
      <x:c r="C163" s="72" t="str">
        <x:f>IF(B163="","",IFERROR(INDEX('العملاء'!$B$11:$B$110,MATCH(B163,'العملاء'!$A$11:$A$110,0)),""))</x:f>
      </x:c>
      <x:c r="D163" s="63"/>
      <x:c r="E163" s="63"/>
      <x:c r="F163" s="63"/>
      <x:c r="G163" s="63"/>
      <x:c r="H163" s="63"/>
      <x:c r="I163" s="63"/>
      <x:c r="J163" s="63"/>
    </x:row>
    <x:row r="164">
      <x:c r="A164" s="68"/>
      <x:c r="B164" s="63"/>
      <x:c r="C164" s="72" t="str">
        <x:f>IF(B164="","",IFERROR(INDEX('العملاء'!$B$11:$B$110,MATCH(B164,'العملاء'!$A$11:$A$110,0)),""))</x:f>
      </x:c>
      <x:c r="D164" s="63"/>
      <x:c r="E164" s="63"/>
      <x:c r="F164" s="63"/>
      <x:c r="G164" s="63"/>
      <x:c r="H164" s="63"/>
      <x:c r="I164" s="63"/>
      <x:c r="J164" s="63"/>
    </x:row>
    <x:row r="165">
      <x:c r="A165" s="68"/>
      <x:c r="B165" s="63"/>
      <x:c r="C165" s="72" t="str">
        <x:f>IF(B165="","",IFERROR(INDEX('العملاء'!$B$11:$B$110,MATCH(B165,'العملاء'!$A$11:$A$110,0)),""))</x:f>
      </x:c>
      <x:c r="D165" s="63"/>
      <x:c r="E165" s="63"/>
      <x:c r="F165" s="63"/>
      <x:c r="G165" s="63"/>
      <x:c r="H165" s="63"/>
      <x:c r="I165" s="63"/>
      <x:c r="J165" s="63"/>
    </x:row>
    <x:row r="166">
      <x:c r="A166" s="68"/>
      <x:c r="B166" s="63"/>
      <x:c r="C166" s="72" t="str">
        <x:f>IF(B166="","",IFERROR(INDEX('العملاء'!$B$11:$B$110,MATCH(B166,'العملاء'!$A$11:$A$110,0)),""))</x:f>
      </x:c>
      <x:c r="D166" s="63"/>
      <x:c r="E166" s="63"/>
      <x:c r="F166" s="63"/>
      <x:c r="G166" s="63"/>
      <x:c r="H166" s="63"/>
      <x:c r="I166" s="63"/>
      <x:c r="J166" s="63"/>
    </x:row>
    <x:row r="167">
      <x:c r="A167" s="68"/>
      <x:c r="B167" s="63"/>
      <x:c r="C167" s="72" t="str">
        <x:f>IF(B167="","",IFERROR(INDEX('العملاء'!$B$11:$B$110,MATCH(B167,'العملاء'!$A$11:$A$110,0)),""))</x:f>
      </x:c>
      <x:c r="D167" s="63"/>
      <x:c r="E167" s="63"/>
      <x:c r="F167" s="63"/>
      <x:c r="G167" s="63"/>
      <x:c r="H167" s="63"/>
      <x:c r="I167" s="63"/>
      <x:c r="J167" s="63"/>
    </x:row>
    <x:row r="168">
      <x:c r="A168" s="68"/>
      <x:c r="B168" s="63"/>
      <x:c r="C168" s="72" t="str">
        <x:f>IF(B168="","",IFERROR(INDEX('العملاء'!$B$11:$B$110,MATCH(B168,'العملاء'!$A$11:$A$110,0)),""))</x:f>
      </x:c>
      <x:c r="D168" s="63"/>
      <x:c r="E168" s="63"/>
      <x:c r="F168" s="63"/>
      <x:c r="G168" s="63"/>
      <x:c r="H168" s="63"/>
      <x:c r="I168" s="63"/>
      <x:c r="J168" s="63"/>
    </x:row>
    <x:row r="169">
      <x:c r="A169" s="68"/>
      <x:c r="B169" s="63"/>
      <x:c r="C169" s="72" t="str">
        <x:f>IF(B169="","",IFERROR(INDEX('العملاء'!$B$11:$B$110,MATCH(B169,'العملاء'!$A$11:$A$110,0)),""))</x:f>
      </x:c>
      <x:c r="D169" s="63"/>
      <x:c r="E169" s="63"/>
      <x:c r="F169" s="63"/>
      <x:c r="G169" s="63"/>
      <x:c r="H169" s="63"/>
      <x:c r="I169" s="63"/>
      <x:c r="J169" s="63"/>
    </x:row>
    <x:row r="170">
      <x:c r="A170" s="68"/>
      <x:c r="B170" s="63"/>
      <x:c r="C170" s="72" t="str">
        <x:f>IF(B170="","",IFERROR(INDEX('العملاء'!$B$11:$B$110,MATCH(B170,'العملاء'!$A$11:$A$110,0)),""))</x:f>
      </x:c>
      <x:c r="D170" s="63"/>
      <x:c r="E170" s="63"/>
      <x:c r="F170" s="63"/>
      <x:c r="G170" s="63"/>
      <x:c r="H170" s="63"/>
      <x:c r="I170" s="63"/>
      <x:c r="J170" s="63"/>
    </x:row>
    <x:row r="171">
      <x:c r="A171" s="68"/>
      <x:c r="B171" s="63"/>
      <x:c r="C171" s="72" t="str">
        <x:f>IF(B171="","",IFERROR(INDEX('العملاء'!$B$11:$B$110,MATCH(B171,'العملاء'!$A$11:$A$110,0)),""))</x:f>
      </x:c>
      <x:c r="D171" s="63"/>
      <x:c r="E171" s="63"/>
      <x:c r="F171" s="63"/>
      <x:c r="G171" s="63"/>
      <x:c r="H171" s="63"/>
      <x:c r="I171" s="63"/>
      <x:c r="J171" s="63"/>
    </x:row>
    <x:row r="172">
      <x:c r="A172" s="68"/>
      <x:c r="B172" s="63"/>
      <x:c r="C172" s="72" t="str">
        <x:f>IF(B172="","",IFERROR(INDEX('العملاء'!$B$11:$B$110,MATCH(B172,'العملاء'!$A$11:$A$110,0)),""))</x:f>
      </x:c>
      <x:c r="D172" s="63"/>
      <x:c r="E172" s="63"/>
      <x:c r="F172" s="63"/>
      <x:c r="G172" s="63"/>
      <x:c r="H172" s="63"/>
      <x:c r="I172" s="63"/>
      <x:c r="J172" s="63"/>
    </x:row>
    <x:row r="173">
      <x:c r="A173" s="68"/>
      <x:c r="B173" s="63"/>
      <x:c r="C173" s="72" t="str">
        <x:f>IF(B173="","",IFERROR(INDEX('العملاء'!$B$11:$B$110,MATCH(B173,'العملاء'!$A$11:$A$110,0)),""))</x:f>
      </x:c>
      <x:c r="D173" s="63"/>
      <x:c r="E173" s="63"/>
      <x:c r="F173" s="63"/>
      <x:c r="G173" s="63"/>
      <x:c r="H173" s="63"/>
      <x:c r="I173" s="63"/>
      <x:c r="J173" s="63"/>
    </x:row>
    <x:row r="174">
      <x:c r="A174" s="68"/>
      <x:c r="B174" s="63"/>
      <x:c r="C174" s="72" t="str">
        <x:f>IF(B174="","",IFERROR(INDEX('العملاء'!$B$11:$B$110,MATCH(B174,'العملاء'!$A$11:$A$110,0)),""))</x:f>
      </x:c>
      <x:c r="D174" s="63"/>
      <x:c r="E174" s="63"/>
      <x:c r="F174" s="63"/>
      <x:c r="G174" s="63"/>
      <x:c r="H174" s="63"/>
      <x:c r="I174" s="63"/>
      <x:c r="J174" s="63"/>
    </x:row>
    <x:row r="175">
      <x:c r="A175" s="68"/>
      <x:c r="B175" s="63"/>
      <x:c r="C175" s="72" t="str">
        <x:f>IF(B175="","",IFERROR(INDEX('العملاء'!$B$11:$B$110,MATCH(B175,'العملاء'!$A$11:$A$110,0)),""))</x:f>
      </x:c>
      <x:c r="D175" s="63"/>
      <x:c r="E175" s="63"/>
      <x:c r="F175" s="63"/>
      <x:c r="G175" s="63"/>
      <x:c r="H175" s="63"/>
      <x:c r="I175" s="63"/>
      <x:c r="J175" s="63"/>
    </x:row>
    <x:row r="176">
      <x:c r="A176" s="68"/>
      <x:c r="B176" s="63"/>
      <x:c r="C176" s="72" t="str">
        <x:f>IF(B176="","",IFERROR(INDEX('العملاء'!$B$11:$B$110,MATCH(B176,'العملاء'!$A$11:$A$110,0)),""))</x:f>
      </x:c>
      <x:c r="D176" s="63"/>
      <x:c r="E176" s="63"/>
      <x:c r="F176" s="63"/>
      <x:c r="G176" s="63"/>
      <x:c r="H176" s="63"/>
      <x:c r="I176" s="63"/>
      <x:c r="J176" s="63"/>
    </x:row>
    <x:row r="177">
      <x:c r="A177" s="68"/>
      <x:c r="B177" s="63"/>
      <x:c r="C177" s="72" t="str">
        <x:f>IF(B177="","",IFERROR(INDEX('العملاء'!$B$11:$B$110,MATCH(B177,'العملاء'!$A$11:$A$110,0)),""))</x:f>
      </x:c>
      <x:c r="D177" s="63"/>
      <x:c r="E177" s="63"/>
      <x:c r="F177" s="63"/>
      <x:c r="G177" s="63"/>
      <x:c r="H177" s="63"/>
      <x:c r="I177" s="63"/>
      <x:c r="J177" s="63"/>
    </x:row>
    <x:row r="178">
      <x:c r="A178" s="68"/>
      <x:c r="B178" s="63"/>
      <x:c r="C178" s="72" t="str">
        <x:f>IF(B178="","",IFERROR(INDEX('العملاء'!$B$11:$B$110,MATCH(B178,'العملاء'!$A$11:$A$110,0)),""))</x:f>
      </x:c>
      <x:c r="D178" s="63"/>
      <x:c r="E178" s="63"/>
      <x:c r="F178" s="63"/>
      <x:c r="G178" s="63"/>
      <x:c r="H178" s="63"/>
      <x:c r="I178" s="63"/>
      <x:c r="J178" s="63"/>
    </x:row>
    <x:row r="179">
      <x:c r="A179" s="68"/>
      <x:c r="B179" s="63"/>
      <x:c r="C179" s="72" t="str">
        <x:f>IF(B179="","",IFERROR(INDEX('العملاء'!$B$11:$B$110,MATCH(B179,'العملاء'!$A$11:$A$110,0)),""))</x:f>
      </x:c>
      <x:c r="D179" s="63"/>
      <x:c r="E179" s="63"/>
      <x:c r="F179" s="63"/>
      <x:c r="G179" s="63"/>
      <x:c r="H179" s="63"/>
      <x:c r="I179" s="63"/>
      <x:c r="J179" s="63"/>
    </x:row>
    <x:row r="180">
      <x:c r="A180" s="68"/>
      <x:c r="B180" s="63"/>
      <x:c r="C180" s="72" t="str">
        <x:f>IF(B180="","",IFERROR(INDEX('العملاء'!$B$11:$B$110,MATCH(B180,'العملاء'!$A$11:$A$110,0)),""))</x:f>
      </x:c>
      <x:c r="D180" s="63"/>
      <x:c r="E180" s="63"/>
      <x:c r="F180" s="63"/>
      <x:c r="G180" s="63"/>
      <x:c r="H180" s="63"/>
      <x:c r="I180" s="63"/>
      <x:c r="J180" s="63"/>
    </x:row>
    <x:row r="181">
      <x:c r="A181" s="68"/>
      <x:c r="B181" s="63"/>
      <x:c r="C181" s="72" t="str">
        <x:f>IF(B181="","",IFERROR(INDEX('العملاء'!$B$11:$B$110,MATCH(B181,'العملاء'!$A$11:$A$110,0)),""))</x:f>
      </x:c>
      <x:c r="D181" s="63"/>
      <x:c r="E181" s="63"/>
      <x:c r="F181" s="63"/>
      <x:c r="G181" s="63"/>
      <x:c r="H181" s="63"/>
      <x:c r="I181" s="63"/>
      <x:c r="J181" s="63"/>
    </x:row>
    <x:row r="182">
      <x:c r="A182" s="68"/>
      <x:c r="B182" s="63"/>
      <x:c r="C182" s="72" t="str">
        <x:f>IF(B182="","",IFERROR(INDEX('العملاء'!$B$11:$B$110,MATCH(B182,'العملاء'!$A$11:$A$110,0)),""))</x:f>
      </x:c>
      <x:c r="D182" s="63"/>
      <x:c r="E182" s="63"/>
      <x:c r="F182" s="63"/>
      <x:c r="G182" s="63"/>
      <x:c r="H182" s="63"/>
      <x:c r="I182" s="63"/>
      <x:c r="J182" s="63"/>
    </x:row>
    <x:row r="183">
      <x:c r="A183" s="68"/>
      <x:c r="B183" s="63"/>
      <x:c r="C183" s="72" t="str">
        <x:f>IF(B183="","",IFERROR(INDEX('العملاء'!$B$11:$B$110,MATCH(B183,'العملاء'!$A$11:$A$110,0)),""))</x:f>
      </x:c>
      <x:c r="D183" s="63"/>
      <x:c r="E183" s="63"/>
      <x:c r="F183" s="63"/>
      <x:c r="G183" s="63"/>
      <x:c r="H183" s="63"/>
      <x:c r="I183" s="63"/>
      <x:c r="J183" s="63"/>
    </x:row>
    <x:row r="184">
      <x:c r="A184" s="68"/>
      <x:c r="B184" s="63"/>
      <x:c r="C184" s="72" t="str">
        <x:f>IF(B184="","",IFERROR(INDEX('العملاء'!$B$11:$B$110,MATCH(B184,'العملاء'!$A$11:$A$110,0)),""))</x:f>
      </x:c>
      <x:c r="D184" s="63"/>
      <x:c r="E184" s="63"/>
      <x:c r="F184" s="63"/>
      <x:c r="G184" s="63"/>
      <x:c r="H184" s="63"/>
      <x:c r="I184" s="63"/>
      <x:c r="J184" s="63"/>
    </x:row>
    <x:row r="185">
      <x:c r="A185" s="68"/>
      <x:c r="B185" s="63"/>
      <x:c r="C185" s="72" t="str">
        <x:f>IF(B185="","",IFERROR(INDEX('العملاء'!$B$11:$B$110,MATCH(B185,'العملاء'!$A$11:$A$110,0)),""))</x:f>
      </x:c>
      <x:c r="D185" s="63"/>
      <x:c r="E185" s="63"/>
      <x:c r="F185" s="63"/>
      <x:c r="G185" s="63"/>
      <x:c r="H185" s="63"/>
      <x:c r="I185" s="63"/>
      <x:c r="J185" s="63"/>
    </x:row>
    <x:row r="186">
      <x:c r="A186" s="68"/>
      <x:c r="B186" s="63"/>
      <x:c r="C186" s="72" t="str">
        <x:f>IF(B186="","",IFERROR(INDEX('العملاء'!$B$11:$B$110,MATCH(B186,'العملاء'!$A$11:$A$110,0)),""))</x:f>
      </x:c>
      <x:c r="D186" s="63"/>
      <x:c r="E186" s="63"/>
      <x:c r="F186" s="63"/>
      <x:c r="G186" s="63"/>
      <x:c r="H186" s="63"/>
      <x:c r="I186" s="63"/>
      <x:c r="J186" s="63"/>
    </x:row>
    <x:row r="187">
      <x:c r="A187" s="68"/>
      <x:c r="B187" s="63"/>
      <x:c r="C187" s="72" t="str">
        <x:f>IF(B187="","",IFERROR(INDEX('العملاء'!$B$11:$B$110,MATCH(B187,'العملاء'!$A$11:$A$110,0)),""))</x:f>
      </x:c>
      <x:c r="D187" s="63"/>
      <x:c r="E187" s="63"/>
      <x:c r="F187" s="63"/>
      <x:c r="G187" s="63"/>
      <x:c r="H187" s="63"/>
      <x:c r="I187" s="63"/>
      <x:c r="J187" s="63"/>
    </x:row>
    <x:row r="188">
      <x:c r="A188" s="68"/>
      <x:c r="B188" s="63"/>
      <x:c r="C188" s="72" t="str">
        <x:f>IF(B188="","",IFERROR(INDEX('العملاء'!$B$11:$B$110,MATCH(B188,'العملاء'!$A$11:$A$110,0)),""))</x:f>
      </x:c>
      <x:c r="D188" s="63"/>
      <x:c r="E188" s="63"/>
      <x:c r="F188" s="63"/>
      <x:c r="G188" s="63"/>
      <x:c r="H188" s="63"/>
      <x:c r="I188" s="63"/>
      <x:c r="J188" s="63"/>
    </x:row>
    <x:row r="189">
      <x:c r="A189" s="68"/>
      <x:c r="B189" s="63"/>
      <x:c r="C189" s="72" t="str">
        <x:f>IF(B189="","",IFERROR(INDEX('العملاء'!$B$11:$B$110,MATCH(B189,'العملاء'!$A$11:$A$110,0)),""))</x:f>
      </x:c>
      <x:c r="D189" s="63"/>
      <x:c r="E189" s="63"/>
      <x:c r="F189" s="63"/>
      <x:c r="G189" s="63"/>
      <x:c r="H189" s="63"/>
      <x:c r="I189" s="63"/>
      <x:c r="J189" s="63"/>
    </x:row>
    <x:row r="190">
      <x:c r="A190" s="68"/>
      <x:c r="B190" s="63"/>
      <x:c r="C190" s="72" t="str">
        <x:f>IF(B190="","",IFERROR(INDEX('العملاء'!$B$11:$B$110,MATCH(B190,'العملاء'!$A$11:$A$110,0)),""))</x:f>
      </x:c>
      <x:c r="D190" s="63"/>
      <x:c r="E190" s="63"/>
      <x:c r="F190" s="63"/>
      <x:c r="G190" s="63"/>
      <x:c r="H190" s="63"/>
      <x:c r="I190" s="63"/>
      <x:c r="J190" s="63"/>
    </x:row>
    <x:row r="191">
      <x:c r="A191" s="68"/>
      <x:c r="B191" s="63"/>
      <x:c r="C191" s="72" t="str">
        <x:f>IF(B191="","",IFERROR(INDEX('العملاء'!$B$11:$B$110,MATCH(B191,'العملاء'!$A$11:$A$110,0)),""))</x:f>
      </x:c>
      <x:c r="D191" s="63"/>
      <x:c r="E191" s="63"/>
      <x:c r="F191" s="63"/>
      <x:c r="G191" s="63"/>
      <x:c r="H191" s="63"/>
      <x:c r="I191" s="63"/>
      <x:c r="J191" s="63"/>
    </x:row>
    <x:row r="192">
      <x:c r="A192" s="68"/>
      <x:c r="B192" s="63"/>
      <x:c r="C192" s="72" t="str">
        <x:f>IF(B192="","",IFERROR(INDEX('العملاء'!$B$11:$B$110,MATCH(B192,'العملاء'!$A$11:$A$110,0)),""))</x:f>
      </x:c>
      <x:c r="D192" s="63"/>
      <x:c r="E192" s="63"/>
      <x:c r="F192" s="63"/>
      <x:c r="G192" s="63"/>
      <x:c r="H192" s="63"/>
      <x:c r="I192" s="63"/>
      <x:c r="J192" s="63"/>
    </x:row>
    <x:row r="193">
      <x:c r="A193" s="68"/>
      <x:c r="B193" s="63"/>
      <x:c r="C193" s="72" t="str">
        <x:f>IF(B193="","",IFERROR(INDEX('العملاء'!$B$11:$B$110,MATCH(B193,'العملاء'!$A$11:$A$110,0)),""))</x:f>
      </x:c>
      <x:c r="D193" s="63"/>
      <x:c r="E193" s="63"/>
      <x:c r="F193" s="63"/>
      <x:c r="G193" s="63"/>
      <x:c r="H193" s="63"/>
      <x:c r="I193" s="63"/>
      <x:c r="J193" s="63"/>
    </x:row>
    <x:row r="194">
      <x:c r="A194" s="68"/>
      <x:c r="B194" s="63"/>
      <x:c r="C194" s="72" t="str">
        <x:f>IF(B194="","",IFERROR(INDEX('العملاء'!$B$11:$B$110,MATCH(B194,'العملاء'!$A$11:$A$110,0)),""))</x:f>
      </x:c>
      <x:c r="D194" s="63"/>
      <x:c r="E194" s="63"/>
      <x:c r="F194" s="63"/>
      <x:c r="G194" s="63"/>
      <x:c r="H194" s="63"/>
      <x:c r="I194" s="63"/>
      <x:c r="J194" s="63"/>
    </x:row>
    <x:row r="195">
      <x:c r="A195" s="68"/>
      <x:c r="B195" s="63"/>
      <x:c r="C195" s="72" t="str">
        <x:f>IF(B195="","",IFERROR(INDEX('العملاء'!$B$11:$B$110,MATCH(B195,'العملاء'!$A$11:$A$110,0)),""))</x:f>
      </x:c>
      <x:c r="D195" s="63"/>
      <x:c r="E195" s="63"/>
      <x:c r="F195" s="63"/>
      <x:c r="G195" s="63"/>
      <x:c r="H195" s="63"/>
      <x:c r="I195" s="63"/>
      <x:c r="J195" s="63"/>
    </x:row>
    <x:row r="196">
      <x:c r="A196" s="68"/>
      <x:c r="B196" s="63"/>
      <x:c r="C196" s="72" t="str">
        <x:f>IF(B196="","",IFERROR(INDEX('العملاء'!$B$11:$B$110,MATCH(B196,'العملاء'!$A$11:$A$110,0)),""))</x:f>
      </x:c>
      <x:c r="D196" s="63"/>
      <x:c r="E196" s="63"/>
      <x:c r="F196" s="63"/>
      <x:c r="G196" s="63"/>
      <x:c r="H196" s="63"/>
      <x:c r="I196" s="63"/>
      <x:c r="J196" s="63"/>
    </x:row>
    <x:row r="197">
      <x:c r="A197" s="68"/>
      <x:c r="B197" s="63"/>
      <x:c r="C197" s="72" t="str">
        <x:f>IF(B197="","",IFERROR(INDEX('العملاء'!$B$11:$B$110,MATCH(B197,'العملاء'!$A$11:$A$110,0)),""))</x:f>
      </x:c>
      <x:c r="D197" s="63"/>
      <x:c r="E197" s="63"/>
      <x:c r="F197" s="63"/>
      <x:c r="G197" s="63"/>
      <x:c r="H197" s="63"/>
      <x:c r="I197" s="63"/>
      <x:c r="J197" s="63"/>
    </x:row>
    <x:row r="198">
      <x:c r="A198" s="68"/>
      <x:c r="B198" s="63"/>
      <x:c r="C198" s="72" t="str">
        <x:f>IF(B198="","",IFERROR(INDEX('العملاء'!$B$11:$B$110,MATCH(B198,'العملاء'!$A$11:$A$110,0)),""))</x:f>
      </x:c>
      <x:c r="D198" s="63"/>
      <x:c r="E198" s="63"/>
      <x:c r="F198" s="63"/>
      <x:c r="G198" s="63"/>
      <x:c r="H198" s="63"/>
      <x:c r="I198" s="63"/>
      <x:c r="J198" s="63"/>
    </x:row>
    <x:row r="199">
      <x:c r="A199" s="68"/>
      <x:c r="B199" s="63"/>
      <x:c r="C199" s="72" t="str">
        <x:f>IF(B199="","",IFERROR(INDEX('العملاء'!$B$11:$B$110,MATCH(B199,'العملاء'!$A$11:$A$110,0)),""))</x:f>
      </x:c>
      <x:c r="D199" s="63"/>
      <x:c r="E199" s="63"/>
      <x:c r="F199" s="63"/>
      <x:c r="G199" s="63"/>
      <x:c r="H199" s="63"/>
      <x:c r="I199" s="63"/>
      <x:c r="J199" s="63"/>
    </x:row>
    <x:row r="200">
      <x:c r="A200" s="68"/>
      <x:c r="B200" s="63"/>
      <x:c r="C200" s="72" t="str">
        <x:f>IF(B200="","",IFERROR(INDEX('العملاء'!$B$11:$B$110,MATCH(B200,'العملاء'!$A$11:$A$110,0)),""))</x:f>
      </x:c>
      <x:c r="D200" s="63"/>
      <x:c r="E200" s="63"/>
      <x:c r="F200" s="63"/>
      <x:c r="G200" s="63"/>
      <x:c r="H200" s="63"/>
      <x:c r="I200" s="63"/>
      <x:c r="J200" s="63"/>
    </x:row>
    <x:row r="201">
      <x:c r="A201" s="68"/>
      <x:c r="B201" s="63"/>
      <x:c r="C201" s="72" t="str">
        <x:f>IF(B201="","",IFERROR(INDEX('العملاء'!$B$11:$B$110,MATCH(B201,'العملاء'!$A$11:$A$110,0)),""))</x:f>
      </x:c>
      <x:c r="D201" s="63"/>
      <x:c r="E201" s="63"/>
      <x:c r="F201" s="63"/>
      <x:c r="G201" s="63"/>
      <x:c r="H201" s="63"/>
      <x:c r="I201" s="63"/>
      <x:c r="J201" s="63"/>
    </x:row>
    <x:row r="202">
      <x:c r="A202" s="68"/>
      <x:c r="B202" s="63"/>
      <x:c r="C202" s="72" t="str">
        <x:f>IF(B202="","",IFERROR(INDEX('العملاء'!$B$11:$B$110,MATCH(B202,'العملاء'!$A$11:$A$110,0)),""))</x:f>
      </x:c>
      <x:c r="D202" s="63"/>
      <x:c r="E202" s="63"/>
      <x:c r="F202" s="63"/>
      <x:c r="G202" s="63"/>
      <x:c r="H202" s="63"/>
      <x:c r="I202" s="63"/>
      <x:c r="J202" s="63"/>
    </x:row>
    <x:row r="203">
      <x:c r="A203" s="68"/>
      <x:c r="B203" s="63"/>
      <x:c r="C203" s="72" t="str">
        <x:f>IF(B203="","",IFERROR(INDEX('العملاء'!$B$11:$B$110,MATCH(B203,'العملاء'!$A$11:$A$110,0)),""))</x:f>
      </x:c>
      <x:c r="D203" s="63"/>
      <x:c r="E203" s="63"/>
      <x:c r="F203" s="63"/>
      <x:c r="G203" s="63"/>
      <x:c r="H203" s="63"/>
      <x:c r="I203" s="63"/>
      <x:c r="J203" s="63"/>
    </x:row>
    <x:row r="204">
      <x:c r="A204" s="68"/>
      <x:c r="B204" s="63"/>
      <x:c r="C204" s="72" t="str">
        <x:f>IF(B204="","",IFERROR(INDEX('العملاء'!$B$11:$B$110,MATCH(B204,'العملاء'!$A$11:$A$110,0)),""))</x:f>
      </x:c>
      <x:c r="D204" s="63"/>
      <x:c r="E204" s="63"/>
      <x:c r="F204" s="63"/>
      <x:c r="G204" s="63"/>
      <x:c r="H204" s="63"/>
      <x:c r="I204" s="63"/>
      <x:c r="J204" s="63"/>
    </x:row>
    <x:row r="205">
      <x:c r="A205" s="68"/>
      <x:c r="B205" s="63"/>
      <x:c r="C205" s="72" t="str">
        <x:f>IF(B205="","",IFERROR(INDEX('العملاء'!$B$11:$B$110,MATCH(B205,'العملاء'!$A$11:$A$110,0)),""))</x:f>
      </x:c>
      <x:c r="D205" s="63"/>
      <x:c r="E205" s="63"/>
      <x:c r="F205" s="63"/>
      <x:c r="G205" s="63"/>
      <x:c r="H205" s="63"/>
      <x:c r="I205" s="63"/>
      <x:c r="J205" s="63"/>
    </x:row>
    <x:row r="206">
      <x:c r="A206" s="68"/>
      <x:c r="B206" s="63"/>
      <x:c r="C206" s="72" t="str">
        <x:f>IF(B206="","",IFERROR(INDEX('العملاء'!$B$11:$B$110,MATCH(B206,'العملاء'!$A$11:$A$110,0)),""))</x:f>
      </x:c>
      <x:c r="D206" s="63"/>
      <x:c r="E206" s="63"/>
      <x:c r="F206" s="63"/>
      <x:c r="G206" s="63"/>
      <x:c r="H206" s="63"/>
      <x:c r="I206" s="63"/>
      <x:c r="J206" s="63"/>
    </x:row>
    <x:row r="207">
      <x:c r="A207" s="68"/>
      <x:c r="B207" s="63"/>
      <x:c r="C207" s="72" t="str">
        <x:f>IF(B207="","",IFERROR(INDEX('العملاء'!$B$11:$B$110,MATCH(B207,'العملاء'!$A$11:$A$110,0)),""))</x:f>
      </x:c>
      <x:c r="D207" s="63"/>
      <x:c r="E207" s="63"/>
      <x:c r="F207" s="63"/>
      <x:c r="G207" s="63"/>
      <x:c r="H207" s="63"/>
      <x:c r="I207" s="63"/>
      <x:c r="J207" s="63"/>
    </x:row>
    <x:row r="208">
      <x:c r="A208" s="68"/>
      <x:c r="B208" s="63"/>
      <x:c r="C208" s="72" t="str">
        <x:f>IF(B208="","",IFERROR(INDEX('العملاء'!$B$11:$B$110,MATCH(B208,'العملاء'!$A$11:$A$110,0)),""))</x:f>
      </x:c>
      <x:c r="D208" s="63"/>
      <x:c r="E208" s="63"/>
      <x:c r="F208" s="63"/>
      <x:c r="G208" s="63"/>
      <x:c r="H208" s="63"/>
      <x:c r="I208" s="63"/>
      <x:c r="J208" s="63"/>
    </x:row>
    <x:row r="209">
      <x:c r="A209" s="68"/>
      <x:c r="B209" s="63"/>
      <x:c r="C209" s="72" t="str">
        <x:f>IF(B209="","",IFERROR(INDEX('العملاء'!$B$11:$B$110,MATCH(B209,'العملاء'!$A$11:$A$110,0)),""))</x:f>
      </x:c>
      <x:c r="D209" s="63"/>
      <x:c r="E209" s="63"/>
      <x:c r="F209" s="63"/>
      <x:c r="G209" s="63"/>
      <x:c r="H209" s="63"/>
      <x:c r="I209" s="63"/>
      <x:c r="J209" s="63"/>
    </x:row>
    <x:row r="210">
      <x:c r="A210" s="68"/>
      <x:c r="B210" s="63"/>
      <x:c r="C210" s="72" t="str">
        <x:f>IF(B210="","",IFERROR(INDEX('العملاء'!$B$11:$B$110,MATCH(B210,'العملاء'!$A$11:$A$110,0)),""))</x:f>
      </x:c>
      <x:c r="D210" s="63"/>
      <x:c r="E210" s="63"/>
      <x:c r="F210" s="63"/>
      <x:c r="G210" s="63"/>
      <x:c r="H210" s="63"/>
      <x:c r="I210" s="63"/>
      <x:c r="J210" s="63"/>
    </x:row>
  </x:sheetData>
  <x:mergeCells>
    <x:mergeCell ref="A1:J2"/>
    <x:mergeCell ref="A3:J3"/>
    <x:mergeCell ref="A5:J5"/>
  </x:mergeCells>
  <x:dataValidations count="5">
    <x:dataValidation type="list" sqref="B11:B210">
      <x:formula1>INDIRECT("'العملاء'!$A$11:$A$110")</x:formula1>
    </x:dataValidation>
    <x:dataValidation type="list" sqref="D11:D210">
      <x:formula1>INDIRECT("'الإعدادات'!$J$6:$J$11")</x:formula1>
    </x:dataValidation>
    <x:dataValidation type="list" sqref="E11:E210">
      <x:formula1>INDIRECT("'الإعدادات'!$I$6:$I$10")</x:formula1>
    </x:dataValidation>
    <x:dataValidation type="list" sqref="F11:F210">
      <x:formula1>INDIRECT("'الإعدادات'!$E$6:$E$10")</x:formula1>
    </x:dataValidation>
    <x:dataValidation type="list" sqref="H11:H210">
      <x:formula1>INDIRECT("'الإعدادات'!$K$6:$K$10")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50063536773400e"/>
  </x:tableParts>
</x:worksheet>
</file>

<file path=xl/worksheets/sheet5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22" hidden="0" customWidth="1"/>
    <x:col min="2" max="2" width="13" hidden="0" customWidth="1"/>
    <x:col min="3" max="3" width="13" hidden="0" customWidth="1"/>
    <x:col min="4" max="4" width="20" hidden="0" customWidth="1"/>
    <x:col min="5" max="5" width="14" hidden="0" customWidth="1"/>
    <x:col min="6" max="6" width="17" hidden="0" customWidth="1"/>
    <x:col min="7" max="7" width="22" hidden="0" customWidth="1"/>
    <x:col min="8" max="8" width="26" hidden="0" customWidth="1"/>
  </x:cols>
  <x:sheetData>
    <x:row r="1" ht="26" customHeight="1">
      <x:c r="A1" s="5" t="str">
        <x:v>ملخص المتابعة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4" customHeight="1">
      <x:c r="A3" s="8" t="str">
        <x:v>عرض قائم على المعادلات لعبء العمل وصحة العلاقات استناداً إلى العملاء وسجل التواصل وتاريخ التقرير.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عبء العمل حسب المسؤول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>
      <x:c r="A7" s="62" t="str">
        <x:v>المسؤول</x:v>
      </x:c>
      <x:c r="B7" s="62" t="str">
        <x:v>العملاء</x:v>
      </x:c>
      <x:c r="C7" s="62" t="str">
        <x:v>النشطون</x:v>
      </x:c>
      <x:c r="D7" s="62" t="str">
        <x:v>المحتملون</x:v>
      </x:c>
      <x:c r="E7" s="62" t="str">
        <x:v>المتأخر</x:v>
      </x:c>
      <x:c r="F7" s="62" t="str">
        <x:v>اليوم / قريب</x:v>
      </x:c>
      <x:c r="G7" s="62" t="str">
        <x:v>يحتاج تواصلاً</x:v>
      </x:c>
      <x:c r="H7" s="62" t="str">
        <x:v>تفاعلات آخر 30 يوماً</x:v>
      </x:c>
    </x:row>
    <x:row r="8">
      <x:c r="A8" s="66" t="str">
        <x:f>'الإعدادات'!$E$6</x:f>
        <x:v>مها حسن</x:v>
      </x:c>
      <x:c r="B8" s="74" t="n">
        <x:f>COUNTIF('العملاء'!$F$11:$F$110,A8)</x:f>
        <x:v>2</x:v>
      </x:c>
      <x:c r="C8" s="74" t="n">
        <x:f>COUNTIFS('العملاء'!$F$11:$F$110,A8,'العملاء'!$H$11:$H$110,"نشط")</x:f>
        <x:v>1</x:v>
      </x:c>
      <x:c r="D8" s="74" t="n">
        <x:f>COUNTIFS('العملاء'!$F$11:$F$110,A8,'العملاء'!$H$11:$H$110,"عميل محتمل")</x:f>
        <x:v>0</x:v>
      </x:c>
      <x:c r="E8" s="74" t="n">
        <x:f>COUNTIFS('العملاء'!$F$11:$F$110,A8,'العملاء'!$O$11:$O$110,"متأخر")</x:f>
        <x:v>1</x:v>
      </x:c>
      <x:c r="F8" s="74" t="n">
        <x:f>COUNTIFS('العملاء'!$F$11:$F$110,A8,'العملاء'!$O$11:$O$110,"مستحق اليوم")+COUNTIFS('العملاء'!$F$11:$F$110,A8,'العملاء'!$O$11:$O$110,"قريب")</x:f>
        <x:v>0</x:v>
      </x:c>
      <x:c r="G8" s="74" t="n">
        <x:f>COUNTIFS('العملاء'!$F$11:$F$110,A8,'العملاء'!$P$11:$P$110,"يحتاج تواصلاً")</x:f>
        <x:v>1</x:v>
      </x:c>
      <x:c r="H8" s="74" t="n">
        <x:f>COUNTIFS('سجل-التواصل'!$F$11:$F$210,A8,'سجل-التواصل'!$A$11:$A$210,"&gt;="&amp;'الإعدادات'!$B$7-29,'سجل-التواصل'!$A$11:$A$210,"&lt;="&amp;'الإعدادات'!$B$7)</x:f>
        <x:v>1</x:v>
      </x:c>
    </x:row>
    <x:row r="9">
      <x:c r="A9" s="66" t="str">
        <x:f>'الإعدادات'!$E$7</x:f>
        <x:v>عمر علي</x:v>
      </x:c>
      <x:c r="B9" s="74" t="n">
        <x:f>COUNTIF('العملاء'!$F$11:$F$110,A9)</x:f>
        <x:v>3</x:v>
      </x:c>
      <x:c r="C9" s="74" t="n">
        <x:f>COUNTIFS('العملاء'!$F$11:$F$110,A9,'العملاء'!$H$11:$H$110,"نشط")</x:f>
        <x:v>3</x:v>
      </x:c>
      <x:c r="D9" s="74" t="n">
        <x:f>COUNTIFS('العملاء'!$F$11:$F$110,A9,'العملاء'!$H$11:$H$110,"عميل محتمل")</x:f>
        <x:v>0</x:v>
      </x:c>
      <x:c r="E9" s="74" t="n">
        <x:f>COUNTIFS('العملاء'!$F$11:$F$110,A9,'العملاء'!$O$11:$O$110,"متأخر")</x:f>
        <x:v>0</x:v>
      </x:c>
      <x:c r="F9" s="74" t="n">
        <x:f>COUNTIFS('العملاء'!$F$11:$F$110,A9,'العملاء'!$O$11:$O$110,"مستحق اليوم")+COUNTIFS('العملاء'!$F$11:$F$110,A9,'العملاء'!$O$11:$O$110,"قريب")</x:f>
        <x:v>2</x:v>
      </x:c>
      <x:c r="G9" s="74" t="n">
        <x:f>COUNTIFS('العملاء'!$F$11:$F$110,A9,'العملاء'!$P$11:$P$110,"يحتاج تواصلاً")</x:f>
        <x:v>1</x:v>
      </x:c>
      <x:c r="H9" s="74" t="n">
        <x:f>COUNTIFS('سجل-التواصل'!$F$11:$F$210,A9,'سجل-التواصل'!$A$11:$A$210,"&gt;="&amp;'الإعدادات'!$B$7-29,'سجل-التواصل'!$A$11:$A$210,"&lt;="&amp;'الإعدادات'!$B$7)</x:f>
        <x:v>2</x:v>
      </x:c>
    </x:row>
    <x:row r="10">
      <x:c r="A10" s="66" t="str">
        <x:f>'الإعدادات'!$E$8</x:f>
        <x:v>لينا منصور</x:v>
      </x:c>
      <x:c r="B10" s="74" t="n">
        <x:f>COUNTIF('العملاء'!$F$11:$F$110,A10)</x:f>
        <x:v>3</x:v>
      </x:c>
      <x:c r="C10" s="74" t="n">
        <x:f>COUNTIFS('العملاء'!$F$11:$F$110,A10,'العملاء'!$H$11:$H$110,"نشط")</x:f>
        <x:v>1</x:v>
      </x:c>
      <x:c r="D10" s="74" t="n">
        <x:f>COUNTIFS('العملاء'!$F$11:$F$110,A10,'العملاء'!$H$11:$H$110,"عميل محتمل")</x:f>
        <x:v>1</x:v>
      </x:c>
      <x:c r="E10" s="74" t="n">
        <x:f>COUNTIFS('العملاء'!$F$11:$F$110,A10,'العملاء'!$O$11:$O$110,"متأخر")</x:f>
        <x:v>1</x:v>
      </x:c>
      <x:c r="F10" s="74" t="n">
        <x:f>COUNTIFS('العملاء'!$F$11:$F$110,A10,'العملاء'!$O$11:$O$110,"مستحق اليوم")+COUNTIFS('العملاء'!$F$11:$F$110,A10,'العملاء'!$O$11:$O$110,"قريب")</x:f>
        <x:v>0</x:v>
      </x:c>
      <x:c r="G10" s="74" t="n">
        <x:f>COUNTIFS('العملاء'!$F$11:$F$110,A10,'العملاء'!$P$11:$P$110,"يحتاج تواصلاً")</x:f>
        <x:v>0</x:v>
      </x:c>
      <x:c r="H10" s="74" t="n">
        <x:f>COUNTIFS('سجل-التواصل'!$F$11:$F$210,A10,'سجل-التواصل'!$A$11:$A$210,"&gt;="&amp;'الإعدادات'!$B$7-29,'سجل-التواصل'!$A$11:$A$210,"&lt;="&amp;'الإعدادات'!$B$7)</x:f>
        <x:v>2</x:v>
      </x:c>
    </x:row>
    <x:row r="11">
      <x:c r="A11" s="66" t="str">
        <x:f>'الإعدادات'!$E$9</x:f>
        <x:v>خافيير كوستا</x:v>
      </x:c>
      <x:c r="B11" s="74" t="n">
        <x:f>COUNTIF('العملاء'!$F$11:$F$110,A11)</x:f>
        <x:v>0</x:v>
      </x:c>
      <x:c r="C11" s="74" t="n">
        <x:f>COUNTIFS('العملاء'!$F$11:$F$110,A11,'العملاء'!$H$11:$H$110,"نشط")</x:f>
        <x:v>0</x:v>
      </x:c>
      <x:c r="D11" s="74" t="n">
        <x:f>COUNTIFS('العملاء'!$F$11:$F$110,A11,'العملاء'!$H$11:$H$110,"عميل محتمل")</x:f>
        <x:v>0</x:v>
      </x:c>
      <x:c r="E11" s="74" t="n">
        <x:f>COUNTIFS('العملاء'!$F$11:$F$110,A11,'العملاء'!$O$11:$O$110,"متأخر")</x:f>
        <x:v>0</x:v>
      </x:c>
      <x:c r="F11" s="74" t="n">
        <x:f>COUNTIFS('العملاء'!$F$11:$F$110,A11,'العملاء'!$O$11:$O$110,"مستحق اليوم")+COUNTIFS('العملاء'!$F$11:$F$110,A11,'العملاء'!$O$11:$O$110,"قريب")</x:f>
        <x:v>0</x:v>
      </x:c>
      <x:c r="G11" s="74" t="n">
        <x:f>COUNTIFS('العملاء'!$F$11:$F$110,A11,'العملاء'!$P$11:$P$110,"يحتاج تواصلاً")</x:f>
        <x:v>0</x:v>
      </x:c>
      <x:c r="H11" s="74" t="n">
        <x:f>COUNTIFS('سجل-التواصل'!$F$11:$F$210,A11,'سجل-التواصل'!$A$11:$A$210,"&gt;="&amp;'الإعدادات'!$B$7-29,'سجل-التواصل'!$A$11:$A$210,"&lt;="&amp;'الإعدادات'!$B$7)</x:f>
        <x:v>0</x:v>
      </x:c>
    </x:row>
    <x:row r="12">
      <x:c r="A12" s="66" t="str">
        <x:f>'الإعدادات'!$E$10</x:f>
        <x:v>كارين عزيز</x:v>
      </x:c>
      <x:c r="B12" s="74" t="n">
        <x:f>COUNTIF('العملاء'!$F$11:$F$110,A12)</x:f>
        <x:v>0</x:v>
      </x:c>
      <x:c r="C12" s="74" t="n">
        <x:f>COUNTIFS('العملاء'!$F$11:$F$110,A12,'العملاء'!$H$11:$H$110,"نشط")</x:f>
        <x:v>0</x:v>
      </x:c>
      <x:c r="D12" s="74" t="n">
        <x:f>COUNTIFS('العملاء'!$F$11:$F$110,A12,'العملاء'!$H$11:$H$110,"عميل محتمل")</x:f>
        <x:v>0</x:v>
      </x:c>
      <x:c r="E12" s="74" t="n">
        <x:f>COUNTIFS('العملاء'!$F$11:$F$110,A12,'العملاء'!$O$11:$O$110,"متأخر")</x:f>
        <x:v>0</x:v>
      </x:c>
      <x:c r="F12" s="74" t="n">
        <x:f>COUNTIFS('العملاء'!$F$11:$F$110,A12,'العملاء'!$O$11:$O$110,"مستحق اليوم")+COUNTIFS('العملاء'!$F$11:$F$110,A12,'العملاء'!$O$11:$O$110,"قريب")</x:f>
        <x:v>0</x:v>
      </x:c>
      <x:c r="G12" s="74" t="n">
        <x:f>COUNTIFS('العملاء'!$F$11:$F$110,A12,'العملاء'!$P$11:$P$110,"يحتاج تواصلاً")</x:f>
        <x:v>0</x:v>
      </x:c>
      <x:c r="H12" s="74" t="n">
        <x:f>COUNTIFS('سجل-التواصل'!$F$11:$F$210,A12,'سجل-التواصل'!$A$11:$A$210,"&gt;="&amp;'الإعدادات'!$B$7-29,'سجل-التواصل'!$A$11:$A$210,"&lt;="&amp;'الإعدادات'!$B$7)</x:f>
        <x:v>0</x:v>
      </x:c>
    </x:row>
    <x:row r="13">
      <x:c r="A13" s="76" t="str">
        <x:v>الإجمالي</x:v>
      </x:c>
      <x:c r="B13" s="76" t="n">
        <x:f>SUM(B8:B12)</x:f>
        <x:v>8</x:v>
      </x:c>
      <x:c r="C13" s="76" t="n">
        <x:f>SUM(C8:C12)</x:f>
        <x:v>5</x:v>
      </x:c>
      <x:c r="D13" s="76" t="n">
        <x:f>SUM(D8:D12)</x:f>
        <x:v>1</x:v>
      </x:c>
      <x:c r="E13" s="76" t="n">
        <x:f>SUM(E8:E12)</x:f>
        <x:v>2</x:v>
      </x:c>
      <x:c r="F13" s="76" t="n">
        <x:f>SUM(F8:F12)</x:f>
        <x:v>2</x:v>
      </x:c>
      <x:c r="G13" s="76" t="n">
        <x:f>SUM(G8:G12)</x:f>
        <x:v>2</x:v>
      </x:c>
      <x:c r="H13" s="76" t="n">
        <x:f>SUM(H8:H12)</x:f>
        <x:v>5</x:v>
      </x:c>
    </x:row>
    <x:row r="14">
      <x:c r="A14" s="3"/>
      <x:c r="B14" s="3"/>
      <x:c r="C14" s="3"/>
      <x:c r="D14" s="3"/>
      <x:c r="E14" s="3"/>
      <x:c r="F14" s="3"/>
      <x:c r="G14" s="3"/>
      <x:c r="H14" s="3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10" t="str">
        <x:v>حالة المتابعة</x:v>
      </x:c>
      <x:c r="B16" s="10"/>
      <x:c r="C16" s="3"/>
      <x:c r="D16" s="10" t="str">
        <x:v>صحة التواصل</x:v>
      </x:c>
      <x:c r="E16" s="10"/>
      <x:c r="F16" s="3"/>
      <x:c r="G16" s="10" t="str">
        <x:v>حالة العميل</x:v>
      </x:c>
      <x:c r="H16" s="10"/>
    </x:row>
    <x:row r="17">
      <x:c r="A17" s="62" t="str">
        <x:v>حالة المتابعة</x:v>
      </x:c>
      <x:c r="B17" s="62" t="str">
        <x:v>العدد</x:v>
      </x:c>
      <x:c r="C17" s="3"/>
      <x:c r="D17" s="62" t="str">
        <x:v>صحة التواصل</x:v>
      </x:c>
      <x:c r="E17" s="62" t="str">
        <x:v>العدد</x:v>
      </x:c>
      <x:c r="F17" s="3"/>
      <x:c r="G17" s="62" t="str">
        <x:v>الحالة</x:v>
      </x:c>
      <x:c r="H17" s="62" t="str">
        <x:v>العدد</x:v>
      </x:c>
    </x:row>
    <x:row r="18">
      <x:c r="A18" s="73" t="str">
        <x:v>متأخر</x:v>
      </x:c>
      <x:c r="B18" s="74" t="n">
        <x:f>COUNTIF('العملاء'!$O$11:$O$110,A18)</x:f>
        <x:v>2</x:v>
      </x:c>
      <x:c r="C18" s="3"/>
      <x:c r="D18" s="73" t="str">
        <x:v>محدّث</x:v>
      </x:c>
      <x:c r="E18" s="74" t="n">
        <x:f>COUNTIF('العملاء'!$P$11:$P$110,D18)</x:f>
        <x:v>5</x:v>
      </x:c>
      <x:c r="F18" s="3"/>
      <x:c r="G18" s="73" t="str">
        <x:v>نشط</x:v>
      </x:c>
      <x:c r="H18" s="74" t="n">
        <x:f>COUNTIF('العملاء'!$H$11:$H$110,G18)</x:f>
        <x:v>5</x:v>
      </x:c>
    </x:row>
    <x:row r="19">
      <x:c r="A19" s="73" t="str">
        <x:v>مستحق اليوم</x:v>
      </x:c>
      <x:c r="B19" s="74" t="n">
        <x:f>COUNTIF('العملاء'!$O$11:$O$110,A19)</x:f>
        <x:v>1</x:v>
      </x:c>
      <x:c r="C19" s="3"/>
      <x:c r="D19" s="73" t="str">
        <x:v>يحتاج تواصلاً</x:v>
      </x:c>
      <x:c r="E19" s="74" t="n">
        <x:f>COUNTIF('العملاء'!$P$11:$P$110,D19)</x:f>
        <x:v>2</x:v>
      </x:c>
      <x:c r="F19" s="3"/>
      <x:c r="G19" s="73" t="str">
        <x:v>عميل محتمل</x:v>
      </x:c>
      <x:c r="H19" s="74" t="n">
        <x:f>COUNTIF('العملاء'!$H$11:$H$110,G19)</x:f>
        <x:v>1</x:v>
      </x:c>
    </x:row>
    <x:row r="20">
      <x:c r="A20" s="73" t="str">
        <x:v>قريب</x:v>
      </x:c>
      <x:c r="B20" s="74" t="n">
        <x:f>COUNTIF('العملاء'!$O$11:$O$110,A20)</x:f>
        <x:v>1</x:v>
      </x:c>
      <x:c r="C20" s="3"/>
      <x:c r="D20" s="73" t="str">
        <x:v>بلا نشاط</x:v>
      </x:c>
      <x:c r="E20" s="74" t="n">
        <x:f>COUNTIF('العملاء'!$P$11:$P$110,D20)</x:f>
        <x:v>0</x:v>
      </x:c>
      <x:c r="F20" s="3"/>
      <x:c r="G20" s="73" t="str">
        <x:v>متوقف مؤقتاً</x:v>
      </x:c>
      <x:c r="H20" s="74" t="n">
        <x:f>COUNTIF('العملاء'!$H$11:$H$110,G20)</x:f>
        <x:v>1</x:v>
      </x:c>
    </x:row>
    <x:row r="21">
      <x:c r="A21" s="73" t="str">
        <x:v>مجدول</x:v>
      </x:c>
      <x:c r="B21" s="74" t="n">
        <x:f>COUNTIF('العملاء'!$O$11:$O$110,A21)</x:f>
        <x:v>2</x:v>
      </x:c>
      <x:c r="C21" s="3"/>
      <x:c r="D21" s="73" t="str">
        <x:v>غير نشط</x:v>
      </x:c>
      <x:c r="E21" s="74" t="n">
        <x:f>COUNTIF('العملاء'!$P$11:$P$110,D21)</x:f>
        <x:v>1</x:v>
      </x:c>
      <x:c r="F21" s="3"/>
      <x:c r="G21" s="73" t="str">
        <x:v>غير نشط</x:v>
      </x:c>
      <x:c r="H21" s="74" t="n">
        <x:f>COUNTIF('العملاء'!$H$11:$H$110,G21)</x:f>
        <x:v>1</x:v>
      </x:c>
    </x:row>
    <x:row r="22">
      <x:c r="A22" s="73" t="str">
        <x:v>بلا تاريخ</x:v>
      </x:c>
      <x:c r="B22" s="74" t="n">
        <x:f>COUNTIF('العملاء'!$O$11:$O$110,A22)</x:f>
        <x:v>1</x:v>
      </x:c>
      <x:c r="C22" s="3"/>
      <x:c r="D22" s="3"/>
      <x:c r="E22" s="3"/>
      <x:c r="F22" s="3"/>
      <x:c r="G22" s="3"/>
      <x:c r="H22" s="3"/>
    </x:row>
    <x:row r="23">
      <x:c r="A23" s="73" t="str">
        <x:v>غير مطلوب</x:v>
      </x:c>
      <x:c r="B23" s="74" t="n">
        <x:f>COUNTIF('العملاء'!$O$11:$O$110,A23)</x:f>
        <x:v>1</x:v>
      </x:c>
      <x:c r="C23" s="3"/>
      <x:c r="D23" s="3"/>
      <x:c r="E23" s="3"/>
      <x:c r="F23" s="3"/>
      <x:c r="G23" s="3"/>
      <x:c r="H23" s="3"/>
    </x:row>
    <x:row r="24">
      <x:c r="A24" s="3"/>
      <x:c r="B24" s="3"/>
      <x:c r="C24" s="3"/>
      <x:c r="D24" s="3"/>
      <x:c r="E24" s="3"/>
      <x:c r="F24" s="3"/>
      <x:c r="G24" s="3"/>
      <x:c r="H24" s="3"/>
    </x:row>
    <x:row r="25">
      <x:c r="A25" s="3"/>
      <x:c r="B25" s="3"/>
      <x:c r="C25" s="3"/>
      <x:c r="D25" s="3"/>
      <x:c r="E25" s="3"/>
      <x:c r="F25" s="3"/>
      <x:c r="G25" s="3"/>
      <x:c r="H25" s="3"/>
    </x:row>
    <x:row r="26">
      <x:c r="A26" s="3"/>
      <x:c r="B26" s="3"/>
      <x:c r="C26" s="3"/>
      <x:c r="D26" s="3"/>
      <x:c r="E26" s="3"/>
      <x:c r="F26" s="3"/>
      <x:c r="G26" s="3"/>
      <x:c r="H26" s="3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>
      <x:c r="A28" s="3"/>
      <x:c r="B28" s="3"/>
      <x:c r="C28" s="3"/>
      <x:c r="D28" s="3"/>
      <x:c r="E28" s="3"/>
      <x:c r="F28" s="3"/>
      <x:c r="G28" s="3"/>
      <x:c r="H28" s="3"/>
    </x:row>
  </x:sheetData>
  <x:mergeCells>
    <x:mergeCell ref="A1:H2"/>
    <x:mergeCell ref="A3:H3"/>
    <x:mergeCell ref="A5:H5"/>
    <x:mergeCell ref="A16:B16"/>
    <x:mergeCell ref="D16:E16"/>
    <x:mergeCell ref="G16:H16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19" hidden="0" customWidth="1"/>
    <x:col min="2" max="2" width="13" hidden="0" customWidth="1"/>
    <x:col min="3" max="3" width="4" hidden="0" customWidth="1"/>
    <x:col min="4" max="4" width="22" hidden="0" customWidth="1"/>
    <x:col min="5" max="5" width="13" hidden="0" customWidth="1"/>
    <x:col min="6" max="6" width="4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6" customHeight="1">
      <x:c r="A1" s="5" t="str">
        <x:v>لوحة المعلومات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8" t="str">
        <x:v>عرض موجز لإدارة العلاقات وفق تاريخ التقرير المحدد في الإعدادات.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26" customHeight="1">
      <x:c r="A5" s="81" t="str">
        <x:v>العملاء النشطون</x:v>
      </x:c>
      <x:c r="B5" s="82"/>
      <x:c r="C5" s="81" t="str">
        <x:v>العملاء المحتملون</x:v>
      </x:c>
      <x:c r="D5" s="82"/>
      <x:c r="E5" s="81" t="str">
        <x:v>متابعات تحتاج اهتماماً</x:v>
      </x:c>
      <x:c r="F5" s="82"/>
      <x:c r="G5" s="81" t="str">
        <x:v>المتابعات المتأخرة</x:v>
      </x:c>
      <x:c r="H5" s="82"/>
      <x:c r="I5" s="3"/>
      <x:c r="J5" s="3"/>
    </x:row>
    <x:row r="6" ht="26" customHeight="1">
      <x:c r="A6" s="92" t="n">
        <x:f>COUNTIF('العملاء'!$H$11:$H$110,"نشط")</x:f>
        <x:v>5</x:v>
      </x:c>
      <x:c r="B6" s="93"/>
      <x:c r="C6" s="92" t="n">
        <x:f>COUNTIF('العملاء'!$H$11:$H$110,"عميل محتمل")</x:f>
        <x:v>1</x:v>
      </x:c>
      <x:c r="D6" s="93"/>
      <x:c r="E6" s="92" t="n">
        <x:f>COUNTIF('العملاء'!$O$11:$O$110,"متأخر")+COUNTIF('العملاء'!$O$11:$O$110,"مستحق اليوم")+COUNTIF('العملاء'!$O$11:$O$110,"قريب")</x:f>
        <x:v>4</x:v>
      </x:c>
      <x:c r="F6" s="93"/>
      <x:c r="G6" s="92" t="n">
        <x:f>COUNTIF('العملاء'!$O$11:$O$110,"متأخر")</x:f>
        <x:v>2</x:v>
      </x:c>
      <x:c r="H6" s="93"/>
      <x:c r="I6" s="3"/>
      <x:c r="J6" s="3"/>
    </x:row>
    <x:row r="7" ht="26" customHeight="1">
      <x:c r="A7" s="94"/>
      <x:c r="B7" s="95"/>
      <x:c r="C7" s="94"/>
      <x:c r="D7" s="95"/>
      <x:c r="E7" s="94"/>
      <x:c r="F7" s="95"/>
      <x:c r="G7" s="94"/>
      <x:c r="H7" s="95"/>
      <x:c r="I7" s="3"/>
      <x:c r="J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6" customHeight="1">
      <x:c r="A9" s="81" t="str">
        <x:v>علاقات تحتاج تواصلاً</x:v>
      </x:c>
      <x:c r="B9" s="82"/>
      <x:c r="C9" s="81" t="str">
        <x:v>تفاعلات آخر 30 يوماً</x:v>
      </x:c>
      <x:c r="D9" s="82"/>
      <x:c r="E9" s="81" t="str">
        <x:v>إجمالي العملاء</x:v>
      </x:c>
      <x:c r="F9" s="82"/>
      <x:c r="G9" s="81" t="str">
        <x:v>المتابعات المجدولة</x:v>
      </x:c>
      <x:c r="H9" s="82"/>
      <x:c r="I9" s="3"/>
      <x:c r="J9" s="3"/>
    </x:row>
    <x:row r="10" ht="26" customHeight="1">
      <x:c r="A10" s="92" t="n">
        <x:f>COUNTIF('العملاء'!$P$11:$P$110,"يحتاج تواصلاً")</x:f>
        <x:v>2</x:v>
      </x:c>
      <x:c r="B10" s="93"/>
      <x:c r="C10" s="92" t="n">
        <x:f>COUNTIFS('سجل-التواصل'!$A$11:$A$210,"&gt;="&amp;'الإعدادات'!$B$7-29,'سجل-التواصل'!$A$11:$A$210,"&lt;="&amp;'الإعدادات'!$B$7)</x:f>
        <x:v>5</x:v>
      </x:c>
      <x:c r="D10" s="93"/>
      <x:c r="E10" s="92" t="n">
        <x:f>COUNTIF('العملاء'!$A$11:$A$110,"&lt;&gt;")</x:f>
        <x:v>8</x:v>
      </x:c>
      <x:c r="F10" s="93"/>
      <x:c r="G10" s="92" t="n">
        <x:f>COUNTIF('العملاء'!$O$11:$O$110,"مجدول")</x:f>
        <x:v>2</x:v>
      </x:c>
      <x:c r="H10" s="93"/>
      <x:c r="I10" s="3"/>
      <x:c r="J10" s="3"/>
    </x:row>
    <x:row r="11" ht="26" customHeight="1">
      <x:c r="A11" s="94"/>
      <x:c r="B11" s="95"/>
      <x:c r="C11" s="94"/>
      <x:c r="D11" s="95"/>
      <x:c r="E11" s="94"/>
      <x:c r="F11" s="95"/>
      <x:c r="G11" s="94"/>
      <x:c r="H11" s="95"/>
      <x:c r="I11" s="3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62" t="str">
        <x:v>الحالة</x:v>
      </x:c>
      <x:c r="B14" s="62" t="str">
        <x:v>العدد</x:v>
      </x:c>
      <x:c r="C14" s="3"/>
      <x:c r="D14" s="62" t="str">
        <x:v>حالة المتابعة</x:v>
      </x:c>
      <x:c r="E14" s="62" t="str">
        <x:v>العدد</x:v>
      </x:c>
      <x:c r="F14" s="3"/>
      <x:c r="G14" s="106" t="str">
        <x:v>راجع العلاقات المتأخرة والمنقطعة أولاً، ثم حدّث الخطوات التالية وسجّل التواصل المكتمل.</x:v>
      </x:c>
      <x:c r="H14" s="107"/>
      <x:c r="I14" s="107"/>
      <x:c r="J14" s="108"/>
    </x:row>
    <x:row r="15">
      <x:c r="A15" s="73" t="str">
        <x:v>نشط</x:v>
      </x:c>
      <x:c r="B15" s="74" t="n">
        <x:f>COUNTIF('العملاء'!$H$11:$H$110,A15)</x:f>
        <x:v>5</x:v>
      </x:c>
      <x:c r="C15" s="3"/>
      <x:c r="D15" s="73" t="str">
        <x:v>متأخر</x:v>
      </x:c>
      <x:c r="E15" s="74" t="n">
        <x:f>COUNTIF('العملاء'!$O$11:$O$110,D15)</x:f>
        <x:v>2</x:v>
      </x:c>
      <x:c r="F15" s="3"/>
      <x:c r="G15" s="109"/>
      <x:c r="H15" s="110"/>
      <x:c r="I15" s="110"/>
      <x:c r="J15" s="111"/>
    </x:row>
    <x:row r="16">
      <x:c r="A16" s="73" t="str">
        <x:v>عميل محتمل</x:v>
      </x:c>
      <x:c r="B16" s="74" t="n">
        <x:f>COUNTIF('العملاء'!$H$11:$H$110,A16)</x:f>
        <x:v>1</x:v>
      </x:c>
      <x:c r="C16" s="3"/>
      <x:c r="D16" s="73" t="str">
        <x:v>مستحق اليوم</x:v>
      </x:c>
      <x:c r="E16" s="74" t="n">
        <x:f>COUNTIF('العملاء'!$O$11:$O$110,D16)</x:f>
        <x:v>1</x:v>
      </x:c>
      <x:c r="F16" s="3"/>
      <x:c r="G16" s="109"/>
      <x:c r="H16" s="110"/>
      <x:c r="I16" s="110"/>
      <x:c r="J16" s="111"/>
    </x:row>
    <x:row r="17">
      <x:c r="A17" s="73" t="str">
        <x:v>متوقف مؤقتاً</x:v>
      </x:c>
      <x:c r="B17" s="74" t="n">
        <x:f>COUNTIF('العملاء'!$H$11:$H$110,A17)</x:f>
        <x:v>1</x:v>
      </x:c>
      <x:c r="C17" s="3"/>
      <x:c r="D17" s="73" t="str">
        <x:v>قريب</x:v>
      </x:c>
      <x:c r="E17" s="74" t="n">
        <x:f>COUNTIF('العملاء'!$O$11:$O$110,D17)</x:f>
        <x:v>1</x:v>
      </x:c>
      <x:c r="F17" s="3"/>
      <x:c r="G17" s="109"/>
      <x:c r="H17" s="110"/>
      <x:c r="I17" s="110"/>
      <x:c r="J17" s="111"/>
    </x:row>
    <x:row r="18">
      <x:c r="A18" s="73" t="str">
        <x:v>غير نشط</x:v>
      </x:c>
      <x:c r="B18" s="74" t="n">
        <x:f>COUNTIF('العملاء'!$H$11:$H$110,A18)</x:f>
        <x:v>1</x:v>
      </x:c>
      <x:c r="C18" s="3"/>
      <x:c r="D18" s="73" t="str">
        <x:v>مجدول</x:v>
      </x:c>
      <x:c r="E18" s="74" t="n">
        <x:f>COUNTIF('العملاء'!$O$11:$O$110,D18)</x:f>
        <x:v>2</x:v>
      </x:c>
      <x:c r="F18" s="3"/>
      <x:c r="G18" s="112"/>
      <x:c r="H18" s="113"/>
      <x:c r="I18" s="113"/>
      <x:c r="J18" s="114"/>
    </x:row>
    <x:row r="19">
      <x:c r="A19" s="3"/>
      <x:c r="B19" s="3"/>
      <x:c r="C19" s="3"/>
      <x:c r="D19" s="73" t="str">
        <x:v>بلا تاريخ</x:v>
      </x:c>
      <x:c r="E19" s="74" t="n">
        <x:f>COUNTIF('العملاء'!$O$11:$O$110,D19)</x:f>
        <x:v>1</x:v>
      </x:c>
      <x:c r="F19" s="3"/>
      <x:c r="G19" s="3"/>
      <x:c r="H19" s="3"/>
      <x:c r="I19" s="3"/>
      <x:c r="J19" s="3"/>
    </x:row>
    <x:row r="20">
      <x:c r="A20" s="3"/>
      <x:c r="B20" s="3"/>
      <x:c r="C20" s="3"/>
      <x:c r="D20" s="73" t="str">
        <x:v>غير مطلوب</x:v>
      </x:c>
      <x:c r="E20" s="74" t="n">
        <x:f>COUNTIF('العملاء'!$O$11:$O$110,D20)</x:f>
        <x:v>1</x:v>
      </x:c>
      <x:c r="F20" s="3"/>
      <x:c r="G20" s="3"/>
      <x:c r="H20" s="3"/>
      <x:c r="I20" s="3"/>
      <x:c r="J20" s="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G14:J18"/>
  </x:mergeCells>
  <x:pageMargins left="0.7" right="0.7" top="0.75" bottom="0.75" header="0.3" footer="0.3"/>
  <x:drawing xmlns:r="http://schemas.openxmlformats.org/officeDocument/2006/relationships" r:id="Raf6adb950a60473d"/>
</x:worksheet>
</file>