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drawings/charts/chart2.xml" ContentType="application/vnd.openxmlformats-officedocument.drawingml.char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d31802a1b942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ابدأ-هنا" sheetId="1" r:id="Ra668d7df10c043ee"/>
    <x:sheet xmlns:r="http://schemas.openxmlformats.org/officeDocument/2006/relationships" name="الإعدادات" sheetId="2" r:id="Read81b70408f4952"/>
    <x:sheet xmlns:r="http://schemas.openxmlformats.org/officeDocument/2006/relationships" name="خطة-النقد" sheetId="3" r:id="R1c5800d479044c0f"/>
    <x:sheet xmlns:r="http://schemas.openxmlformats.org/officeDocument/2006/relationships" name="النقد-الفعلي" sheetId="4" r:id="R9dbb8abb04534642"/>
    <x:sheet xmlns:r="http://schemas.openxmlformats.org/officeDocument/2006/relationships" name="التدفق-النقدي-الشهري" sheetId="5" r:id="R5542820758c64aa4"/>
    <x:sheet xmlns:r="http://schemas.openxmlformats.org/officeDocument/2006/relationships" name="الخطة-مقابل-الفعلي" sheetId="6" r:id="Rbf03dc968b3a47fa"/>
    <x:sheet xmlns:r="http://schemas.openxmlformats.org/officeDocument/2006/relationships" name="لوحة-المعلومات" sheetId="7" r:id="Rc3a80beb08ff43f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7">
    <x:numFmt numFmtId="200" formatCode="#,##0.00"/>
    <x:numFmt numFmtId="201" formatCode="yyyy-mm-dd"/>
    <x:numFmt numFmtId="202" formatCode="mmm yyyy"/>
    <x:numFmt numFmtId="203" formatCode="0.0%"/>
    <x:numFmt numFmtId="204" formatCode="mmm"/>
    <x:numFmt numFmtId="205" formatCode="[$-ar-AE]mmm yyyy"/>
    <x:numFmt numFmtId="206" formatCode="[$-ar-AE]mmm"/>
  </x:numFmts>
  <x:fonts count="12">
    <x:font>
      <x:sz val="11"/>
      <x:name val="Carlito"/>
    </x:font>
    <x:font>
      <x:b/>
      <x:sz val="22"/>
      <x:color rgb="FFFFFFFF"/>
      <x:name val="Carlito"/>
    </x:font>
    <x:font>
      <x:i/>
      <x:sz val="9"/>
      <x:color rgb="FF607080"/>
      <x:name val="Carlito"/>
    </x:font>
    <x:font>
      <x:b/>
      <x:sz val="11"/>
      <x:color rgb="FFFFFFFF"/>
      <x:name val="Carlito"/>
    </x:font>
    <x:font>
      <x:b/>
      <x:sz val="14"/>
      <x:color rgb="FFFFFFFF"/>
      <x:name val="Carlito"/>
    </x:font>
    <x:font>
      <x:b/>
      <x:sz val="11"/>
      <x:color rgb="FF1F2933"/>
      <x:name val="Carlito"/>
    </x:font>
    <x:font>
      <x:sz val="11"/>
      <x:color rgb="FF607080"/>
      <x:name val="Carlito"/>
    </x:font>
    <x:font>
      <x:i/>
      <x:sz val="9"/>
      <x:color rgb="FFFFFFFF"/>
      <x:name val="Carlito"/>
    </x:font>
    <x:font>
      <x:sz val="11"/>
      <x:color rgb="FF1F2933"/>
      <x:name val="Carlito"/>
    </x:font>
    <x:font>
      <x:b/>
      <x:sz val="10"/>
      <x:color rgb="FFFFFFFF"/>
      <x:name val="Carlito"/>
    </x:font>
    <x:font>
      <x:b/>
      <x:sz val="18"/>
      <x:color rgb="FF1F2933"/>
      <x:name val="Carlito"/>
    </x:font>
    <x:font>
      <x:b/>
      <x:sz val="14"/>
      <x:color rgb="FF1F2933"/>
      <x:name val="Carlito"/>
    </x:font>
  </x:fonts>
  <x:fills count="14">
    <x:fill>
      <x:patternFill patternType="none"/>
    </x:fill>
    <x:fill>
      <x:patternFill patternType="gray125"/>
    </x:fill>
    <x:fill>
      <x:patternFill patternType="solid">
        <x:fgColor rgb="FF182936"/>
      </x:patternFill>
    </x:fill>
    <x:fill>
      <x:patternFill patternType="solid">
        <x:fgColor rgb="FFF7E6DC"/>
      </x:patternFill>
    </x:fill>
    <x:fill>
      <x:patternFill patternType="solid">
        <x:fgColor rgb="FF2F7D68"/>
      </x:patternFill>
    </x:fill>
    <x:fill>
      <x:patternFill patternType="solid">
        <x:fgColor rgb="FFDE7040"/>
      </x:patternFill>
    </x:fill>
    <x:fill>
      <x:patternFill patternType="solid">
        <x:fgColor rgb="FFFFFDF9"/>
      </x:patternFill>
    </x:fill>
    <x:fill>
      <x:patternFill patternType="solid">
        <x:fgColor rgb="FFE8F4F1"/>
      </x:patternFill>
    </x:fill>
    <x:fill>
      <x:patternFill patternType="solid">
        <x:fgColor rgb="FFF2F6F8"/>
      </x:patternFill>
    </x:fill>
    <x:fill>
      <x:patternFill patternType="solid">
        <x:fgColor rgb="FFE8F4F1"/>
      </x:patternFill>
    </x:fill>
    <x:fill>
      <x:patternFill patternType="solid">
        <x:fgColor rgb="FFFFFDF9"/>
      </x:patternFill>
    </x:fill>
    <x:fill>
      <x:patternFill patternType="solid">
        <x:fgColor rgb="FF182936"/>
      </x:patternFill>
    </x:fill>
    <x:fill>
      <x:patternFill patternType="solid">
        <x:fgColor rgb="FF2F7D68"/>
      </x:patternFill>
    </x:fill>
    <x:fill>
      <x:patternFill patternType="solid">
        <x:fgColor rgb="FFF2F6F8"/>
      </x:patternFill>
    </x:fill>
  </x:fills>
  <x:borders count="2">
    <x:border/>
    <x:border/>
  </x:borders>
  <x:cellStyleXfs count="1">
    <x:xf numFmtId="0" fontId="0" fillId="0" borderId="0"/>
  </x:cellStyleXfs>
  <x:cellXfs count="130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vertical="center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vertical="center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horizontal="center"/>
    </x:xf>
    <x:xf numFmtId="0" fontId="4" fillId="5" borderId="0" xfId="0" applyNumberFormat="1" applyFont="1" applyFill="1" applyBorder="1" applyAlignment="1">
      <x:alignment horizontal="center" vertical="center"/>
    </x:xf>
    <x:xf numFmtId="0" fontId="0" fillId="5" borderId="1" xfId="0" applyNumberFormat="1" applyFont="1" applyFill="1" applyBorder="1"/>
    <x:xf numFmtId="0" fontId="4" fillId="5" borderId="1" xfId="0" applyNumberFormat="1" applyFont="1" applyFill="1" applyBorder="1"/>
    <x:xf numFmtId="0" fontId="4" fillId="5" borderId="1" xfId="0" applyNumberFormat="1" applyFont="1" applyFill="1" applyBorder="1" applyAlignment="1">
      <x:alignment horizontal="center"/>
    </x:xf>
    <x:xf numFmtId="0" fontId="4" fillId="5" borderId="1" xfId="0" applyNumberFormat="1" applyFont="1" applyFill="1" applyBorder="1" applyAlignment="1">
      <x:alignment horizontal="center" vertical="center"/>
    </x:xf>
    <x:xf numFmtId="0" fontId="5" fillId="0" borderId="0" xfId="0" applyNumberFormat="1" applyFont="1" applyFill="1" applyBorder="1"/>
    <x:xf numFmtId="0" fontId="5" fillId="0" borderId="1" xfId="0" applyNumberFormat="1" applyFont="1" applyFill="1" applyBorder="1"/>
    <x:xf numFmtId="0" fontId="6" fillId="0" borderId="0" xfId="0" applyNumberFormat="1" applyFont="1" applyFill="1" applyBorder="1"/>
    <x:xf numFmtId="0" fontId="6" fillId="0" borderId="0" xfId="0" applyNumberFormat="1" applyFont="1" applyFill="1" applyBorder="1" applyAlignment="1">
      <x:alignment wrapText="1"/>
    </x:xf>
    <x:xf numFmtId="0" fontId="6" fillId="0" borderId="1" xfId="0" applyNumberFormat="1" applyFont="1" applyFill="1" applyBorder="1"/>
    <x:xf numFmtId="0" fontId="6" fillId="0" borderId="1" xfId="0" applyNumberFormat="1" applyFont="1" applyFill="1" applyBorder="1" applyAlignment="1">
      <x:alignment wrapText="1"/>
    </x:xf>
    <x:xf numFmtId="0" fontId="7" fillId="2" borderId="0" xfId="0" applyNumberFormat="1" applyFont="1" applyFill="1" applyBorder="1"/>
    <x:xf numFmtId="0" fontId="7" fillId="2" borderId="0" xfId="0" applyNumberFormat="1" applyFont="1" applyFill="1" applyBorder="1" applyAlignment="1">
      <x:alignment horizontal="center"/>
    </x:xf>
    <x:xf numFmtId="0" fontId="7" fillId="2" borderId="1" xfId="0" applyNumberFormat="1" applyFont="1" applyFill="1" applyBorder="1"/>
    <x:xf numFmtId="0" fontId="7" fillId="2" borderId="1" xfId="0" applyNumberFormat="1" applyFont="1" applyFill="1" applyBorder="1" applyAlignment="1">
      <x:alignment horizontal="center"/>
    </x:xf>
    <x:xf numFmtId="0" fontId="0" fillId="6" borderId="0" xfId="0" applyNumberFormat="1" applyFont="1" applyFill="1" applyBorder="1"/>
    <x:xf numFmtId="0" fontId="8" fillId="6" borderId="0" xfId="0" applyNumberFormat="1" applyFont="1" applyFill="1" applyBorder="1"/>
    <x:xf numFmtId="0" fontId="8" fillId="6" borderId="0" xfId="0" applyNumberFormat="1" applyFont="1" applyFill="1" applyBorder="1" applyAlignment="1">
      <x:alignment vertical="center"/>
    </x:xf>
    <x:xf numFmtId="0" fontId="0" fillId="6" borderId="1" xfId="0" applyNumberFormat="1" applyFont="1" applyFill="1" applyBorder="1"/>
    <x:xf numFmtId="0" fontId="8" fillId="6" borderId="1" xfId="0" applyNumberFormat="1" applyFont="1" applyFill="1" applyBorder="1"/>
    <x:xf numFmtId="0" fontId="8" fillId="6" borderId="1" xfId="0" applyNumberFormat="1" applyFont="1" applyFill="1" applyBorder="1" applyAlignment="1">
      <x:alignment vertical="center"/>
    </x:xf>
    <x:xf numFmtId="200" fontId="8" fillId="6" borderId="0" xfId="0" applyNumberFormat="1" applyFont="1" applyFill="1" applyBorder="1" applyAlignment="1">
      <x:alignment vertical="center"/>
    </x:xf>
    <x:xf numFmtId="200" fontId="8" fillId="6" borderId="1" xfId="0" applyNumberFormat="1" applyFont="1" applyFill="1" applyBorder="1" applyAlignment="1">
      <x:alignment vertical="center"/>
    </x:xf>
    <x:xf numFmtId="201" fontId="8" fillId="6" borderId="0" xfId="0" applyNumberFormat="1" applyFont="1" applyFill="1" applyBorder="1" applyAlignment="1">
      <x:alignment vertical="center"/>
    </x:xf>
    <x:xf numFmtId="201" fontId="8" fillId="6" borderId="1" xfId="0" applyNumberFormat="1" applyFont="1" applyFill="1" applyBorder="1" applyAlignment="1">
      <x:alignment vertical="center"/>
    </x:xf>
    <x:xf numFmtId="0" fontId="9" fillId="2" borderId="0" xfId="0" applyNumberFormat="1" applyFont="1" applyFill="1" applyBorder="1"/>
    <x:xf numFmtId="0" fontId="9" fillId="2" borderId="0" xfId="0" applyNumberFormat="1" applyFont="1" applyFill="1" applyBorder="1" applyAlignment="1">
      <x:alignment wrapText="1"/>
    </x:xf>
    <x:xf numFmtId="0" fontId="9" fillId="2" borderId="0" xfId="0" applyNumberFormat="1" applyFont="1" applyFill="1" applyBorder="1" applyAlignment="1">
      <x:alignment horizontal="center" wrapText="1"/>
    </x:xf>
    <x:xf numFmtId="0" fontId="9" fillId="2" borderId="0" xfId="0" applyNumberFormat="1" applyFont="1" applyFill="1" applyBorder="1" applyAlignment="1">
      <x:alignment horizontal="center" vertical="center" wrapText="1"/>
    </x:xf>
    <x:xf numFmtId="0" fontId="9" fillId="2" borderId="1" xfId="0" applyNumberFormat="1" applyFont="1" applyFill="1" applyBorder="1"/>
    <x:xf numFmtId="0" fontId="9" fillId="2" borderId="1" xfId="0" applyNumberFormat="1" applyFont="1" applyFill="1" applyBorder="1" applyAlignment="1">
      <x:alignment wrapText="1"/>
    </x:xf>
    <x:xf numFmtId="0" fontId="9" fillId="2" borderId="1" xfId="0" applyNumberFormat="1" applyFont="1" applyFill="1" applyBorder="1" applyAlignment="1">
      <x:alignment horizontal="center" wrapText="1"/>
    </x:xf>
    <x:xf numFmtId="0" fontId="9" fillId="2" borderId="1" xfId="0" applyNumberFormat="1" applyFont="1" applyFill="1" applyBorder="1" applyAlignment="1">
      <x:alignment horizontal="center" vertical="center" wrapText="1"/>
    </x:xf>
    <x:xf numFmtId="0" fontId="0" fillId="7" borderId="0" xfId="0" applyNumberFormat="1" applyFont="1" applyFill="1" applyBorder="1"/>
    <x:xf numFmtId="0" fontId="8" fillId="7" borderId="0" xfId="0" applyNumberFormat="1" applyFont="1" applyFill="1" applyBorder="1"/>
    <x:xf numFmtId="0" fontId="8" fillId="7" borderId="0" xfId="0" applyNumberFormat="1" applyFont="1" applyFill="1" applyBorder="1" applyAlignment="1">
      <x:alignment vertical="center"/>
    </x:xf>
    <x:xf numFmtId="0" fontId="0" fillId="7" borderId="1" xfId="0" applyNumberFormat="1" applyFont="1" applyFill="1" applyBorder="1"/>
    <x:xf numFmtId="0" fontId="8" fillId="7" borderId="1" xfId="0" applyNumberFormat="1" applyFont="1" applyFill="1" applyBorder="1"/>
    <x:xf numFmtId="0" fontId="8" fillId="7" borderId="1" xfId="0" applyNumberFormat="1" applyFont="1" applyFill="1" applyBorder="1" applyAlignment="1">
      <x:alignment vertical="center"/>
    </x:xf>
    <x:xf numFmtId="200" fontId="8" fillId="7" borderId="0" xfId="0" applyNumberFormat="1" applyFont="1" applyFill="1" applyBorder="1" applyAlignment="1">
      <x:alignment vertical="center"/>
    </x:xf>
    <x:xf numFmtId="200" fontId="8" fillId="7" borderId="1" xfId="0" applyNumberFormat="1" applyFont="1" applyFill="1" applyBorder="1" applyAlignment="1">
      <x:alignment vertical="center"/>
    </x:xf>
    <x:xf numFmtId="202" fontId="0" fillId="0" borderId="0" xfId="0" applyNumberFormat="1" applyFont="1" applyFill="1" applyBorder="1"/>
    <x:xf numFmtId="202" fontId="0" fillId="0" borderId="1" xfId="0" applyNumberFormat="1" applyFont="1" applyFill="1" applyBorder="1"/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3" fontId="0" fillId="0" borderId="0" xfId="0" applyNumberFormat="1" applyFont="1" applyFill="1" applyBorder="1"/>
    <x:xf numFmtId="203" fontId="0" fillId="0" borderId="1" xfId="0" applyNumberFormat="1" applyFont="1" applyFill="1" applyBorder="1"/>
    <x:xf numFmtId="0" fontId="3" fillId="2" borderId="0" xfId="0" applyNumberFormat="1" applyFont="1" applyFill="1" applyBorder="1"/>
    <x:xf numFmtId="0" fontId="3" fillId="2" borderId="1" xfId="0" applyNumberFormat="1" applyFont="1" applyFill="1" applyBorder="1"/>
    <x:xf numFmtId="0" fontId="0" fillId="8" borderId="0" xfId="0" applyNumberFormat="1" applyFont="1" applyFill="1" applyBorder="1"/>
    <x:xf numFmtId="0" fontId="10" fillId="8" borderId="0" xfId="0" applyNumberFormat="1" applyFont="1" applyFill="1" applyBorder="1"/>
    <x:xf numFmtId="0" fontId="10" fillId="8" borderId="0" xfId="0" applyNumberFormat="1" applyFont="1" applyFill="1" applyBorder="1" applyAlignment="1">
      <x:alignment horizontal="center"/>
    </x:xf>
    <x:xf numFmtId="0" fontId="10" fillId="8" borderId="0" xfId="0" applyNumberFormat="1" applyFont="1" applyFill="1" applyBorder="1" applyAlignment="1">
      <x:alignment horizontal="center" vertical="center"/>
    </x:xf>
    <x:xf numFmtId="0" fontId="0" fillId="8" borderId="1" xfId="0" applyNumberFormat="1" applyFont="1" applyFill="1" applyBorder="1"/>
    <x:xf numFmtId="0" fontId="10" fillId="8" borderId="1" xfId="0" applyNumberFormat="1" applyFont="1" applyFill="1" applyBorder="1"/>
    <x:xf numFmtId="0" fontId="10" fillId="8" borderId="1" xfId="0" applyNumberFormat="1" applyFont="1" applyFill="1" applyBorder="1" applyAlignment="1">
      <x:alignment horizontal="center"/>
    </x:xf>
    <x:xf numFmtId="0" fontId="10" fillId="8" borderId="1" xfId="0" applyNumberFormat="1" applyFont="1" applyFill="1" applyBorder="1" applyAlignment="1">
      <x:alignment horizontal="center" vertical="center"/>
    </x:xf>
    <x:xf numFmtId="200" fontId="10" fillId="8" borderId="0" xfId="0" applyNumberFormat="1" applyFont="1" applyFill="1" applyBorder="1" applyAlignment="1">
      <x:alignment horizontal="center" vertical="center"/>
    </x:xf>
    <x:xf numFmtId="200" fontId="10" fillId="8" borderId="1" xfId="0" applyNumberFormat="1" applyFont="1" applyFill="1" applyBorder="1" applyAlignment="1">
      <x:alignment horizontal="center" vertical="center"/>
    </x:xf>
    <x:xf numFmtId="0" fontId="3" fillId="2" borderId="0" xfId="0" applyNumberFormat="1" applyFont="1" applyFill="1" applyBorder="1" applyAlignment="1">
      <x:alignment horizontal="center"/>
    </x:xf>
    <x:xf numFmtId="0" fontId="3" fillId="2" borderId="1" xfId="0" applyNumberFormat="1" applyFont="1" applyFill="1" applyBorder="1" applyAlignment="1">
      <x:alignment horizontal="center"/>
    </x:xf>
    <x:xf numFmtId="204" fontId="0" fillId="0" borderId="0" xfId="0" applyNumberFormat="1" applyFont="1" applyFill="1" applyBorder="1"/>
    <x:xf numFmtId="204" fontId="0" fillId="0" borderId="1" xfId="0" applyNumberFormat="1" applyFont="1" applyFill="1" applyBorder="1"/>
    <x:xf numFmtId="0" fontId="0" fillId="0" borderId="0" xfId="0" applyNumberFormat="1" applyFont="1" applyFill="1" applyBorder="1"/>
    <x:xf numFmtId="0" fontId="5" fillId="0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 wrapText="1"/>
    </x:xf>
    <x:xf numFmtId="0" fontId="8" fillId="9" borderId="0" xfId="0" applyNumberFormat="1" applyFont="1" applyFill="1" applyBorder="1" applyAlignment="1">
      <x:alignment vertical="center"/>
    </x:xf>
    <x:xf numFmtId="200" fontId="8" fillId="10" borderId="0" xfId="0" applyNumberFormat="1" applyFont="1" applyFill="1" applyBorder="1" applyAlignment="1">
      <x:alignment vertical="center"/>
    </x:xf>
    <x:xf numFmtId="200" fontId="8" fillId="9" borderId="0" xfId="0" applyNumberFormat="1" applyFont="1" applyFill="1" applyBorder="1" applyAlignment="1">
      <x:alignment vertical="center"/>
    </x:xf>
    <x:xf numFmtId="0" fontId="0" fillId="11" borderId="0" xfId="0" applyNumberFormat="1" applyFont="1" applyFill="1" applyBorder="1"/>
    <x:xf numFmtId="0" fontId="3" fillId="11" borderId="0" xfId="0" applyNumberFormat="1" applyFont="1" applyFill="1" applyBorder="1"/>
    <x:xf numFmtId="0" fontId="3" fillId="11" borderId="0" xfId="0" applyNumberFormat="1" applyFont="1" applyFill="1" applyBorder="1" applyAlignment="1">
      <x:alignment vertical="center"/>
    </x:xf>
    <x:xf numFmtId="200" fontId="3" fillId="11" borderId="0" xfId="0" applyNumberFormat="1" applyFont="1" applyFill="1" applyBorder="1" applyAlignment="1">
      <x:alignment vertical="center"/>
    </x:xf>
    <x:xf numFmtId="0" fontId="8" fillId="10" borderId="0" xfId="0" applyNumberFormat="1" applyFont="1" applyFill="1" applyBorder="1" applyAlignment="1">
      <x:alignment vertical="center"/>
    </x:xf>
    <x:xf numFmtId="0" fontId="9" fillId="11" borderId="0" xfId="0" applyNumberFormat="1" applyFont="1" applyFill="1" applyBorder="1" applyAlignment="1">
      <x:alignment horizontal="center" vertical="center" wrapText="1"/>
    </x:xf>
    <x:xf numFmtId="0" fontId="9" fillId="11" borderId="0" xfId="0" applyNumberFormat="1" applyFont="1" applyFill="1" applyBorder="1"/>
    <x:xf numFmtId="0" fontId="9" fillId="11" borderId="0" xfId="0" applyNumberFormat="1" applyFont="1" applyFill="1" applyBorder="1" applyAlignment="1">
      <x:alignment wrapText="1"/>
    </x:xf>
    <x:xf numFmtId="0" fontId="9" fillId="11" borderId="0" xfId="0" applyNumberFormat="1" applyFont="1" applyFill="1" applyBorder="1" applyAlignment="1">
      <x:alignment horizontal="center" wrapText="1"/>
    </x:xf>
    <x:xf numFmtId="0" fontId="0" fillId="12" borderId="0" xfId="0" applyNumberFormat="1" applyFont="1" applyFill="1" applyBorder="1"/>
    <x:xf numFmtId="0" fontId="3" fillId="12" borderId="0" xfId="0" applyNumberFormat="1" applyFont="1" applyFill="1" applyBorder="1"/>
    <x:xf numFmtId="0" fontId="3" fillId="12" borderId="0" xfId="0" applyNumberFormat="1" applyFont="1" applyFill="1" applyBorder="1" applyAlignment="1">
      <x:alignment vertical="center"/>
    </x:xf>
    <x:xf numFmtId="0" fontId="0" fillId="13" borderId="0" xfId="0" applyNumberFormat="1" applyFont="1" applyFill="1" applyBorder="1"/>
    <x:xf numFmtId="0" fontId="11" fillId="13" borderId="0" xfId="0" applyNumberFormat="1" applyFont="1" applyFill="1" applyBorder="1"/>
    <x:xf numFmtId="0" fontId="11" fillId="13" borderId="0" xfId="0" applyNumberFormat="1" applyFont="1" applyFill="1" applyBorder="1" applyAlignment="1">
      <x:alignment horizontal="center"/>
    </x:xf>
    <x:xf numFmtId="200" fontId="11" fillId="13" borderId="0" xfId="0" applyNumberFormat="1" applyFont="1" applyFill="1" applyBorder="1" applyAlignment="1">
      <x:alignment horizontal="center"/>
    </x:xf>
    <x:xf numFmtId="205" fontId="0" fillId="0" borderId="0" xfId="0" applyNumberFormat="1" applyFont="1" applyFill="1" applyBorder="1"/>
    <x:xf numFmtId="206" fontId="0" fillId="0" borderId="0" xfId="0" applyNumberFormat="1" applyFont="1" applyFill="1" applyBorder="1"/>
    <x:xf numFmtId="0" fontId="1" fillId="2" borderId="0" xfId="0" applyNumberFormat="1" applyFont="1" applyFill="1" applyBorder="1" applyAlignment="1">
      <x:alignment horizontal="right" vertical="center"/>
    </x:xf>
    <x:xf numFmtId="0" fontId="0" fillId="0" borderId="0" xfId="0" applyNumberFormat="1" applyFont="1" applyFill="1" applyBorder="1" applyAlignment="1">
      <x:alignment horizontal="right"/>
    </x:xf>
    <x:xf numFmtId="0" fontId="2" fillId="3" borderId="0" xfId="0" applyNumberFormat="1" applyFont="1" applyFill="1" applyBorder="1" applyAlignment="1">
      <x:alignment horizontal="right" wrapText="1"/>
    </x:xf>
    <x:xf numFmtId="0" fontId="3" fillId="4" borderId="0" xfId="0" applyNumberFormat="1" applyFont="1" applyFill="1" applyBorder="1" applyAlignment="1">
      <x:alignment horizontal="right" vertical="center"/>
    </x:xf>
    <x:xf numFmtId="0" fontId="4" fillId="5" borderId="0" xfId="0" applyNumberFormat="1" applyFont="1" applyFill="1" applyBorder="1" applyAlignment="1">
      <x:alignment horizontal="right" vertical="center"/>
    </x:xf>
    <x:xf numFmtId="0" fontId="5" fillId="0" borderId="0" xfId="0" applyNumberFormat="1" applyFont="1" applyFill="1" applyBorder="1" applyAlignment="1">
      <x:alignment horizontal="right"/>
    </x:xf>
    <x:xf numFmtId="0" fontId="6" fillId="0" borderId="0" xfId="0" applyNumberFormat="1" applyFont="1" applyFill="1" applyBorder="1" applyAlignment="1">
      <x:alignment horizontal="right" wrapText="1"/>
    </x:xf>
    <x:xf numFmtId="0" fontId="5" fillId="0" borderId="0" xfId="0" applyNumberFormat="1" applyFont="1" applyFill="1" applyBorder="1" applyAlignment="1">
      <x:alignment horizontal="right" vertical="center"/>
    </x:xf>
    <x:xf numFmtId="0" fontId="6" fillId="0" borderId="0" xfId="0" applyNumberFormat="1" applyFont="1" applyFill="1" applyBorder="1" applyAlignment="1">
      <x:alignment horizontal="right" vertical="center" wrapText="1"/>
    </x:xf>
    <x:xf numFmtId="0" fontId="7" fillId="2" borderId="0" xfId="0" applyNumberFormat="1" applyFont="1" applyFill="1" applyBorder="1" applyAlignment="1">
      <x:alignment horizontal="right"/>
    </x:xf>
    <x:xf numFmtId="0" fontId="9" fillId="2" borderId="0" xfId="0" applyNumberFormat="1" applyFont="1" applyFill="1" applyBorder="1" applyAlignment="1">
      <x:alignment horizontal="right" vertical="center" wrapText="1"/>
    </x:xf>
    <x:xf numFmtId="0" fontId="8" fillId="6" borderId="0" xfId="0" applyNumberFormat="1" applyFont="1" applyFill="1" applyBorder="1" applyAlignment="1">
      <x:alignment horizontal="right" vertical="center"/>
    </x:xf>
    <x:xf numFmtId="0" fontId="8" fillId="7" borderId="0" xfId="0" applyNumberFormat="1" applyFont="1" applyFill="1" applyBorder="1" applyAlignment="1">
      <x:alignment horizontal="right" vertical="center"/>
    </x:xf>
    <x:xf numFmtId="0" fontId="3" fillId="2" borderId="0" xfId="0" applyNumberFormat="1" applyFont="1" applyFill="1" applyBorder="1" applyAlignment="1">
      <x:alignment horizontal="right" vertical="center"/>
    </x:xf>
    <x:xf numFmtId="205" fontId="0" fillId="0" borderId="0" xfId="0" applyNumberFormat="1" applyFont="1" applyFill="1" applyBorder="1" applyAlignment="1">
      <x:alignment horizontal="right"/>
    </x:xf>
    <x:xf numFmtId="200" fontId="0" fillId="0" borderId="0" xfId="0" applyNumberFormat="1" applyFont="1" applyFill="1" applyBorder="1" applyAlignment="1">
      <x:alignment horizontal="right"/>
    </x:xf>
    <x:xf numFmtId="203" fontId="0" fillId="0" borderId="0" xfId="0" applyNumberFormat="1" applyFont="1" applyFill="1" applyBorder="1" applyAlignment="1">
      <x:alignment horizontal="right"/>
    </x:xf>
    <x:xf numFmtId="0" fontId="3" fillId="2" borderId="0" xfId="0" applyNumberFormat="1" applyFont="1" applyFill="1" applyBorder="1" applyAlignment="1">
      <x:alignment horizontal="right"/>
    </x:xf>
    <x:xf numFmtId="200" fontId="10" fillId="8" borderId="0" xfId="0" applyNumberFormat="1" applyFont="1" applyFill="1" applyBorder="1" applyAlignment="1">
      <x:alignment horizontal="right" vertical="center"/>
    </x:xf>
    <x:xf numFmtId="0" fontId="0" fillId="0" borderId="0" xfId="0" applyNumberFormat="1" applyFont="1" applyFill="1" applyBorder="1" applyAlignment="1">
      <x:alignment horizontal="center"/>
    </x:xf>
  </x:cellXfs>
  <x:cellStyles count="1">
    <x:cellStyle name="Normal" xfId="0"/>
  </x:cellStyles>
  <x:dxfs count="2">
    <x:dxf>
      <x:font>
        <x:b/>
        <x:color rgb="FFC2413B"/>
      </x:font>
    </x:dxf>
    <x:dxf>
      <x:font>
        <x:b/>
        <x:color rgb="FFC2413B"/>
      </x:font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3cee7822534d0e" /><Relationship Type="http://schemas.openxmlformats.org/officeDocument/2006/relationships/theme" Target="/xl/theme/theme1.xml" Id="R72e1d7d9fff645cf" /><Relationship Type="http://schemas.openxmlformats.org/officeDocument/2006/relationships/sharedStrings" Target="/xl/sharedStrings.xml" Id="Rc18210549f9f4d1e" /><Relationship Type="http://schemas.openxmlformats.org/officeDocument/2006/relationships/worksheet" Target="/xl/worksheets/sheet1.xml" Id="Ra668d7df10c043ee" /><Relationship Type="http://schemas.openxmlformats.org/officeDocument/2006/relationships/worksheet" Target="/xl/worksheets/sheet2.xml" Id="Read81b70408f4952" /><Relationship Type="http://schemas.openxmlformats.org/officeDocument/2006/relationships/worksheet" Target="/xl/worksheets/sheet3.xml" Id="R1c5800d479044c0f" /><Relationship Type="http://schemas.openxmlformats.org/officeDocument/2006/relationships/worksheet" Target="/xl/worksheets/sheet4.xml" Id="R9dbb8abb04534642" /><Relationship Type="http://schemas.openxmlformats.org/officeDocument/2006/relationships/worksheet" Target="/xl/worksheets/sheet5.xml" Id="R5542820758c64aa4" /><Relationship Type="http://schemas.openxmlformats.org/officeDocument/2006/relationships/worksheet" Target="/xl/worksheets/sheet6.xml" Id="Rbf03dc968b3a47fa" /><Relationship Type="http://schemas.openxmlformats.org/officeDocument/2006/relationships/worksheet" Target="/xl/worksheets/sheet7.xml" Id="Rc3a80beb08ff43fc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f031802fa5ca46f9" /><Relationship Type="http://schemas.openxmlformats.org/officeDocument/2006/relationships/chart" Target="/xl/drawings/charts/chart2.xml" Id="R4b4d8dc833e74f11" /></Relationships>
</file>

<file path=xl/drawings/charts/chart1.xml><?xml version="1.0" encoding="utf-8"?>
<c:chartSpace xmlns:c="http://schemas.openxmlformats.org/drawingml/2006/chart">
  <c:lang val="ar-AE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النقد الداخل مقابل النقد الخارج شهريًا</a:t>
            </a:r>
          </a:p>
        </c:rich>
      </c:tx>
      <c:overlay val="0"/>
    </c:title>
    <c:plotArea>
      <c:lineChart>
        <c:grouping val="standard"/>
        <c:varyColors val="0"/>
        <c:ser>
          <c:idx val="0"/>
          <c:order val="0"/>
          <c:tx>
            <c:v>النقد الداخل</c:v>
          </c:tx>
          <c:marker>
            <c:symbol val="none"/>
          </c:marker>
          <c:cat>
            <c:strRef>
              <c:f>'لوحة-المعلومات'!$A$13:$A$24</c:f>
              <c:strCache>
                <c:ptCount val="0"/>
              </c:strCache>
            </c:strRef>
          </c:cat>
          <c:val>
            <c:numRef>
              <c:f>'لوحة-المعلومات'!$B$13:$B$24</c:f>
              <c:numCache>
                <c:formatCode>#,##0.00</c:formatCode>
                <c:ptCount val="0"/>
              </c:numCache>
            </c:numRef>
          </c:val>
        </c:ser>
        <c:ser>
          <c:idx val="1"/>
          <c:order val="1"/>
          <c:tx>
            <c:v>النقد الخارج</c:v>
          </c:tx>
          <c:marker>
            <c:symbol val="none"/>
          </c:marker>
          <c:cat>
            <c:strRef>
              <c:f>'لوحة-المعلومات'!$A$13:$A$24</c:f>
              <c:strCache>
                <c:ptCount val="0"/>
              </c:strCache>
            </c:strRef>
          </c:cat>
          <c:val>
            <c:numRef>
              <c:f>'لوحة-المعلومات'!$C$13:$C$24</c:f>
              <c:numCache>
                <c:formatCode>#,##0.00</c:formatCode>
                <c:ptCount val="0"/>
              </c:numCache>
            </c:numRef>
          </c:val>
        </c:ser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noMultiLvlLbl val="0"/>
        <c:lblOffset val="10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2.xml><?xml version="1.0" encoding="utf-8"?>
<c:chartSpace xmlns:c="http://schemas.openxmlformats.org/drawingml/2006/chart">
  <c:lang val="ar-AE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صافي النقد المخطط مقابل الفعلي</a:t>
            </a:r>
          </a:p>
        </c:rich>
      </c:tx>
      <c:overlay val="0"/>
    </c:title>
    <c:plotArea>
      <c:barChart>
        <c:barDir val="col"/>
        <c:grouping val="clustered"/>
        <c:varyColors val="0"/>
        <c:ser>
          <c:idx val="0"/>
          <c:order val="0"/>
          <c:tx>
            <c:v>الصافي المخطط</c:v>
          </c:tx>
          <c:cat>
            <c:strRef>
              <c:f>'لوحة-المعلومات'!$G$13:$G$24</c:f>
              <c:strCache>
                <c:ptCount val="0"/>
              </c:strCache>
            </c:strRef>
          </c:cat>
          <c:val>
            <c:numRef>
              <c:f>'لوحة-المعلومات'!$H$13:$H$24</c:f>
              <c:numCache>
                <c:formatCode>#,##0.00</c:formatCode>
                <c:ptCount val="0"/>
              </c:numCache>
            </c:numRef>
          </c:val>
        </c:ser>
        <c:ser>
          <c:idx val="1"/>
          <c:order val="1"/>
          <c:tx>
            <c:v>الصافي الفعلي</c:v>
          </c:tx>
          <c:cat>
            <c:strRef>
              <c:f>'لوحة-المعلومات'!$G$13:$G$24</c:f>
              <c:strCache>
                <c:ptCount val="0"/>
              </c:strCache>
            </c:strRef>
          </c:cat>
          <c:val>
            <c:numRef>
              <c:f>'لوحة-المعلومات'!$I$13:$I$24</c:f>
              <c:numCache>
                <c:formatCode>#,##0.00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noMultiLvlLbl val="0"/>
        <c:lblOffset val="10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0</xdr:col>
      <xdr:colOff>0</xdr:colOff>
      <xdr:row>26</xdr:row>
      <xdr:rowOff>0</xdr:rowOff>
    </xdr:from>
    <xdr:to>
      <xdr:col>6</xdr:col>
      <xdr:colOff>0</xdr:colOff>
      <xdr:row>43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f031802fa5ca46f9"/>
        </a:graphicData>
      </a:graphic>
    </xdr:graphicFrame>
    <xdr:clientData/>
  </xdr:twoCellAnchor>
  <xdr:twoCellAnchor>
    <xdr:from>
      <xdr:col>6</xdr:col>
      <xdr:colOff>0</xdr:colOff>
      <xdr:row>26</xdr:row>
      <xdr:rowOff>0</xdr:rowOff>
    </xdr:from>
    <xdr:to>
      <xdr:col>12</xdr:col>
      <xdr:colOff>0</xdr:colOff>
      <xdr:row>43</xdr:row>
      <xdr:rowOff>0</xdr:rowOff>
    </xdr:to>
    <xdr:graphicFrame macro="">
      <xdr:nvGraphicFramePr>
        <xdr:cNvPr id="2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4b4d8dc833e74f1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7.xml.rels>&#65279;<?xml version="1.0" encoding="utf-8"?><Relationships xmlns="http://schemas.openxmlformats.org/package/2006/relationships"><Relationship Type="http://schemas.openxmlformats.org/officeDocument/2006/relationships/drawing" Target="/xl/drawings/drawing1.xml" Id="R2cb7a7f338f544c2" /></Relationships>
</file>

<file path=xl/worksheets/sheet1.xml><?xml version="1.0" encoding="utf-8"?>
<x:worksheet xmlns:x="http://schemas.openxmlformats.org/spreadsheetml/2006/main">
  <x:sheetViews>
    <x:sheetView rightToLeft="1" workbookViewId="0"/>
  </x:sheetViews>
  <x:sheetFormatPr defaultRowHeight="15"/>
  <x:cols>
    <x:col min="1" max="1" width="16" hidden="0" customWidth="1"/>
    <x:col min="2" max="2" width="23" hidden="0" customWidth="1"/>
    <x:col min="3" max="3" width="15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</x:cols>
  <x:sheetData>
    <x:row r="1">
      <x:c r="A1" s="110" t="str">
        <x:v>متتبع التدفق النقدي للمنشآت الصغيرة</x:v>
      </x:c>
      <x:c r="B1" s="110"/>
      <x:c r="C1" s="110"/>
      <x:c r="D1" s="110"/>
      <x:c r="E1" s="110"/>
      <x:c r="F1" s="110"/>
      <x:c r="G1" s="110"/>
      <x:c r="H1" s="110"/>
    </x:row>
    <x:row r="2">
      <x:c r="A2" s="110"/>
      <x:c r="B2" s="110"/>
      <x:c r="C2" s="110"/>
      <x:c r="D2" s="110"/>
      <x:c r="E2" s="110"/>
      <x:c r="F2" s="110"/>
      <x:c r="G2" s="110"/>
      <x:c r="H2" s="110"/>
    </x:row>
    <x:row r="3">
      <x:c r="A3" s="111"/>
      <x:c r="B3" s="111"/>
      <x:c r="C3" s="111"/>
      <x:c r="D3" s="111"/>
      <x:c r="E3" s="111"/>
      <x:c r="F3" s="111"/>
      <x:c r="G3" s="111"/>
      <x:c r="H3" s="111"/>
    </x:row>
    <x:row r="4">
      <x:c r="A4" s="112" t="str">
        <x:v>خطط للتدفقات النقدية المتوقعة، وسجّل المقبوضات والمدفوعات الفعلية، وافهم اتجاه وضع السيولة في منشأتك.</x:v>
      </x:c>
      <x:c r="B4" s="112"/>
      <x:c r="C4" s="112"/>
      <x:c r="D4" s="112"/>
      <x:c r="E4" s="112"/>
      <x:c r="F4" s="112"/>
      <x:c r="G4" s="112"/>
      <x:c r="H4" s="112"/>
    </x:row>
    <x:row r="5">
      <x:c r="A5" s="111"/>
      <x:c r="B5" s="111"/>
      <x:c r="C5" s="111"/>
      <x:c r="D5" s="111"/>
      <x:c r="E5" s="111"/>
      <x:c r="F5" s="111"/>
      <x:c r="G5" s="111"/>
      <x:c r="H5" s="111"/>
    </x:row>
    <x:row r="6">
      <x:c r="A6" s="113" t="str">
        <x:v>بدء سريع</x:v>
      </x:c>
      <x:c r="B6" s="113"/>
      <x:c r="C6" s="113"/>
      <x:c r="D6" s="113"/>
      <x:c r="E6" s="113"/>
      <x:c r="F6" s="113"/>
      <x:c r="G6" s="113"/>
      <x:c r="H6" s="113"/>
    </x:row>
    <x:row r="7">
      <x:c r="A7" s="111"/>
      <x:c r="B7" s="111"/>
      <x:c r="C7" s="111"/>
      <x:c r="D7" s="111"/>
      <x:c r="E7" s="111"/>
      <x:c r="F7" s="111"/>
      <x:c r="G7" s="111"/>
      <x:c r="H7" s="111"/>
    </x:row>
    <x:row r="8" ht="42" customHeight="1">
      <x:c r="A8" s="114" t="str">
        <x:v>1</x:v>
      </x:c>
      <x:c r="B8" s="115" t="str">
        <x:v>إعداد المتتبع</x:v>
      </x:c>
      <x:c r="C8" s="116" t="str">
        <x:v>أدخل بيانات المنشأة، والعملة، والرصيد النقدي الافتتاحي، وسنة التقرير.</x:v>
      </x:c>
      <x:c r="D8" s="111"/>
      <x:c r="E8" s="111"/>
      <x:c r="F8" s="111"/>
      <x:c r="G8" s="111"/>
      <x:c r="H8" s="111"/>
    </x:row>
    <x:row r="9" ht="42" customHeight="1">
      <x:c r="A9" s="114" t="str">
        <x:v>2</x:v>
      </x:c>
      <x:c r="B9" s="115" t="str">
        <x:v>تخطيط التدفق النقدي</x:v>
      </x:c>
      <x:c r="C9" s="116" t="str">
        <x:v>أدخل التدفقات النقدية الداخلة والخارجة المتوقعة شهريًا في ورقة خطة-النقد.</x:v>
      </x:c>
      <x:c r="D9" s="111"/>
      <x:c r="E9" s="111"/>
      <x:c r="F9" s="111"/>
      <x:c r="G9" s="111"/>
      <x:c r="H9" s="111"/>
    </x:row>
    <x:row r="10" ht="42" customHeight="1">
      <x:c r="A10" s="114" t="str">
        <x:v>3</x:v>
      </x:c>
      <x:c r="B10" s="115" t="str">
        <x:v>تسجيل النقد الفعلي</x:v>
      </x:c>
      <x:c r="C10" s="116" t="str">
        <x:v>سجّل المبالغ المقبوضة والمدفوعة فعليًا في ورقة النقد-الفعلي.</x:v>
      </x:c>
      <x:c r="D10" s="111"/>
      <x:c r="E10" s="111"/>
      <x:c r="F10" s="111"/>
      <x:c r="G10" s="111"/>
      <x:c r="H10" s="111"/>
    </x:row>
    <x:row r="11" ht="42" customHeight="1">
      <x:c r="A11" s="114" t="str">
        <x:v>4</x:v>
      </x:c>
      <x:c r="B11" s="115" t="str">
        <x:v>مراجعة الأداء</x:v>
      </x:c>
      <x:c r="C11" s="116" t="str">
        <x:v>راجع أوراق التدفق-النقدي-الشهري والخطة-مقابل-الفعلي ولوحة-المعلومات.</x:v>
      </x:c>
      <x:c r="D11" s="111"/>
      <x:c r="E11" s="111"/>
      <x:c r="F11" s="111"/>
      <x:c r="G11" s="111"/>
      <x:c r="H11" s="111"/>
    </x:row>
    <x:row r="12">
      <x:c r="A12" s="111"/>
      <x:c r="B12" s="111"/>
      <x:c r="C12" s="111"/>
      <x:c r="D12" s="111"/>
      <x:c r="E12" s="111"/>
      <x:c r="F12" s="111"/>
      <x:c r="G12" s="111"/>
      <x:c r="H12" s="111"/>
    </x:row>
    <x:row r="13">
      <x:c r="A13" s="113" t="str">
        <x:v>مهم</x:v>
      </x:c>
      <x:c r="B13" s="113"/>
      <x:c r="C13" s="113"/>
      <x:c r="D13" s="113"/>
      <x:c r="E13" s="113"/>
      <x:c r="F13" s="113"/>
      <x:c r="G13" s="113"/>
      <x:c r="H13" s="113"/>
    </x:row>
    <x:row r="14">
      <x:c r="A14" s="111"/>
      <x:c r="B14" s="111"/>
      <x:c r="C14" s="111"/>
      <x:c r="D14" s="111"/>
      <x:c r="E14" s="111"/>
      <x:c r="F14" s="111"/>
      <x:c r="G14" s="111"/>
      <x:c r="H14" s="111"/>
    </x:row>
    <x:row r="15" ht="34" customHeight="1">
      <x:c r="A15" s="117" t="str">
        <x:v>المخطط مقابل الفعلي</x:v>
      </x:c>
      <x:c r="B15" s="118" t="str">
        <x:v>المبالغ المخططة هي توقعات شهرية، أما المبالغ الفعلية فتأتي من الحركات النقدية المسجلة.</x:v>
      </x:c>
      <x:c r="C15" s="118"/>
      <x:c r="D15" s="118"/>
      <x:c r="E15" s="118"/>
      <x:c r="F15" s="118"/>
      <x:c r="G15" s="118"/>
      <x:c r="H15" s="118"/>
    </x:row>
    <x:row r="16" ht="34" customHeight="1">
      <x:c r="A16" s="117" t="str">
        <x:v>الأساس النقدي</x:v>
      </x:c>
      <x:c r="B16" s="118" t="str">
        <x:v>يتتبع المقبوضات والمدفوعات، ولا ينشئ فواتير أو قيود استحقاق أو قيودًا محاسبية.</x:v>
      </x:c>
      <x:c r="C16" s="118"/>
      <x:c r="D16" s="118"/>
      <x:c r="E16" s="118"/>
      <x:c r="F16" s="118"/>
      <x:c r="G16" s="118"/>
      <x:c r="H16" s="118"/>
    </x:row>
    <x:row r="17" ht="34" customHeight="1">
      <x:c r="A17" s="117" t="str">
        <x:v>مبالغ موجبة</x:v>
      </x:c>
      <x:c r="B17" s="118" t="str">
        <x:v>أدخل مبالغ موجبة فقط. يحدد نوع التدفق ما إذا كان المبلغ داخلاً أم خارجًا.</x:v>
      </x:c>
      <x:c r="C17" s="118"/>
      <x:c r="D17" s="118"/>
      <x:c r="E17" s="118"/>
      <x:c r="F17" s="118"/>
      <x:c r="G17" s="118"/>
      <x:c r="H17" s="118"/>
    </x:row>
    <x:row r="18" ht="34" customHeight="1">
      <x:c r="A18" s="117" t="str">
        <x:v>النطاق</x:v>
      </x:c>
      <x:c r="B18" s="118" t="str">
        <x:v>أداة عملية لإدارة النقد، وليست نظامًا للمحاسبة أو الضرائب أو ضريبة القيمة المضافة أو التدقيق أو الاستشارات القانونية.</x:v>
      </x:c>
      <x:c r="C18" s="118"/>
      <x:c r="D18" s="118"/>
      <x:c r="E18" s="118"/>
      <x:c r="F18" s="118"/>
      <x:c r="G18" s="118"/>
      <x:c r="H18" s="118"/>
    </x:row>
    <x:row r="19">
      <x:c r="A19" s="111"/>
      <x:c r="B19" s="111"/>
      <x:c r="C19" s="111"/>
      <x:c r="D19" s="111"/>
      <x:c r="E19" s="111"/>
      <x:c r="F19" s="111"/>
      <x:c r="G19" s="111"/>
      <x:c r="H19" s="111"/>
    </x:row>
    <x:row r="20">
      <x:c r="A20" s="119" t="str">
        <x:v>LSTBooks | متتبع التدفق النقدي للمنشآت الصغيرة | Microsoft Excel 2021+ (Windows/macOS) | v1.0.0</x:v>
      </x:c>
      <x:c r="B20" s="119"/>
      <x:c r="C20" s="119"/>
      <x:c r="D20" s="119"/>
      <x:c r="E20" s="119"/>
      <x:c r="F20" s="119"/>
      <x:c r="G20" s="119"/>
      <x:c r="H20" s="119"/>
    </x:row>
  </x:sheetData>
  <x:mergeCells>
    <x:mergeCell ref="A1:H2"/>
    <x:mergeCell ref="A4:H4"/>
    <x:mergeCell ref="A6:H6"/>
    <x:mergeCell ref="A13:H13"/>
    <x:mergeCell ref="A20:H20"/>
    <x:mergeCell ref="C8:H8"/>
    <x:mergeCell ref="C9:H9"/>
    <x:mergeCell ref="C10:H10"/>
    <x:mergeCell ref="C11:H11"/>
    <x:mergeCell ref="B15:H15"/>
    <x:mergeCell ref="B16:H16"/>
    <x:mergeCell ref="B17:H17"/>
    <x:mergeCell ref="B18:H18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rightToLeft="1" workbookViewId="0"/>
  </x:sheetViews>
  <x:sheetFormatPr defaultRowHeight="15"/>
  <x:cols>
    <x:col min="1" max="1" width="25" hidden="0" customWidth="1"/>
    <x:col min="2" max="2" width="18" hidden="0" customWidth="1"/>
    <x:col min="5" max="5" width="23" hidden="0" customWidth="1"/>
    <x:col min="6" max="6" width="15" hidden="0" customWidth="1"/>
    <x:col min="7" max="7" width="15" hidden="0" customWidth="1"/>
    <x:col min="8" max="8" width="15" hidden="0" customWidth="1"/>
  </x:cols>
  <x:sheetData>
    <x:row r="1">
      <x:c r="A1" s="110" t="str">
        <x:v>الإعدادات</x:v>
      </x:c>
      <x:c r="B1" s="4"/>
      <x:c r="C1" s="4"/>
      <x:c r="D1" s="4"/>
      <x:c r="E1" s="4"/>
      <x:c r="F1" s="4"/>
      <x:c r="G1" s="4"/>
      <x:c r="H1" s="4"/>
    </x:row>
    <x:row r="2">
      <x:c r="A2" s="110"/>
      <x:c r="B2" s="4"/>
      <x:c r="C2" s="4"/>
      <x:c r="D2" s="4"/>
      <x:c r="E2" s="4"/>
      <x:c r="F2" s="4"/>
      <x:c r="G2" s="4"/>
      <x:c r="H2" s="4"/>
    </x:row>
    <x:row r="3">
      <x:c r="A3" s="111"/>
    </x:row>
    <x:row r="4">
      <x:c r="A4" s="113" t="str">
        <x:v>بيانات المنشأة والتقرير</x:v>
      </x:c>
      <x:c r="B4" s="16"/>
      <x:c r="C4" s="16"/>
      <x:c r="D4" s="16"/>
      <x:c r="E4" s="113" t="str">
        <x:v>كيفية استخدام هذه الإعدادات</x:v>
      </x:c>
      <x:c r="F4" s="113"/>
      <x:c r="G4" s="16"/>
      <x:c r="H4" s="16"/>
    </x:row>
    <x:row r="5">
      <x:c r="A5" s="111"/>
      <x:c r="E5" s="111"/>
      <x:c r="F5" s="111"/>
    </x:row>
    <x:row r="6" ht="34" customHeight="1">
      <x:c r="A6" s="115" t="str">
        <x:v>اسم المنشأة</x:v>
      </x:c>
      <x:c r="B6" s="40" t="str"/>
      <x:c r="E6" s="115" t="str">
        <x:v>اسم المنشأة</x:v>
      </x:c>
      <x:c r="F6" s="118" t="str">
        <x:v>يعرّف المصنف ويظهر في لوحة المعلومات.</x:v>
      </x:c>
      <x:c r="G6" s="88"/>
      <x:c r="H6" s="88"/>
    </x:row>
    <x:row r="7" ht="34" customHeight="1">
      <x:c r="A7" s="115" t="str">
        <x:v>رمز العملة</x:v>
      </x:c>
      <x:c r="B7" s="40" t="str">
        <x:v>USD</x:v>
      </x:c>
      <x:c r="E7" s="115" t="str">
        <x:v>رمز العملة</x:v>
      </x:c>
      <x:c r="F7" s="118" t="str">
        <x:v>استخدم رمزًا مختصرًا مثل USD أو AED أو EUR أو GBP أو SAR أو QAR.</x:v>
      </x:c>
      <x:c r="G7" s="88"/>
      <x:c r="H7" s="88"/>
    </x:row>
    <x:row r="8" ht="34" customHeight="1">
      <x:c r="A8" s="115" t="str">
        <x:v>الرصيد النقدي الافتتاحي</x:v>
      </x:c>
      <x:c r="B8" s="44" t="n">
        <x:v>0</x:v>
      </x:c>
      <x:c r="E8" s="115" t="str">
        <x:v>الرصيد النقدي الافتتاحي</x:v>
      </x:c>
      <x:c r="F8" s="118" t="str">
        <x:v>النقد المتاح في بداية فترة المتابعة.</x:v>
      </x:c>
      <x:c r="G8" s="88"/>
      <x:c r="H8" s="88"/>
    </x:row>
    <x:row r="9" ht="34" customHeight="1">
      <x:c r="A9" s="115" t="str">
        <x:v>تاريخ الافتتاح</x:v>
      </x:c>
      <x:c r="B9" s="46" t="n">
        <x:v>46023</x:v>
      </x:c>
      <x:c r="E9" s="115" t="str">
        <x:v>تاريخ الافتتاح</x:v>
      </x:c>
      <x:c r="F9" s="118" t="str">
        <x:v>التاريخ الذي يبدأ منه تطبيق الرصيد النقدي الافتتاحي.</x:v>
      </x:c>
      <x:c r="G9" s="88"/>
      <x:c r="H9" s="88"/>
    </x:row>
    <x:row r="10" ht="34" customHeight="1">
      <x:c r="A10" s="115" t="str">
        <x:v>سنة التقرير</x:v>
      </x:c>
      <x:c r="B10" s="40" t="n">
        <x:v>2026</x:v>
      </x:c>
      <x:c r="E10" s="115" t="str">
        <x:v>سنة التقرير</x:v>
      </x:c>
      <x:c r="F10" s="118" t="str">
        <x:v>تحدد أشهر التقرير الاثني عشر في الملخصات ولوحة المعلومات.</x:v>
      </x:c>
      <x:c r="G10" s="88"/>
      <x:c r="H10" s="88"/>
    </x:row>
    <x:row r="11">
      <x:c r="A11" s="111"/>
    </x:row>
    <x:row r="12">
      <x:c r="A12" s="111"/>
    </x:row>
    <x:row r="13">
      <x:c r="A13" s="113" t="str">
        <x:v>فئات التدفق النقدي المبدئية</x:v>
      </x:c>
      <x:c r="B13" s="16"/>
      <x:c r="C13" s="16"/>
      <x:c r="D13" s="16"/>
    </x:row>
    <x:row r="14">
      <x:c r="A14" s="111"/>
    </x:row>
    <x:row r="15">
      <x:c r="A15" s="120" t="str">
        <x:v>الفئة</x:v>
      </x:c>
      <x:c r="B15" s="120" t="str">
        <x:v>نوع التدفق الافتراضي</x:v>
      </x:c>
    </x:row>
    <x:row r="16">
      <x:c r="A16" s="121" t="str">
        <x:v>المبيعات / الإيرادات</x:v>
      </x:c>
      <x:c r="B16" s="121" t="str">
        <x:v>تدفق داخلي</x:v>
      </x:c>
    </x:row>
    <x:row r="17">
      <x:c r="A17" s="121" t="str">
        <x:v>إيرادات الخدمات</x:v>
      </x:c>
      <x:c r="B17" s="121" t="str">
        <x:v>تدفق داخلي</x:v>
      </x:c>
    </x:row>
    <x:row r="18">
      <x:c r="A18" s="121" t="str">
        <x:v>إيرادات تشغيلية أخرى</x:v>
      </x:c>
      <x:c r="B18" s="121" t="str">
        <x:v>تدفق داخلي</x:v>
      </x:c>
    </x:row>
    <x:row r="19">
      <x:c r="A19" s="121" t="str">
        <x:v>تمويل المالك</x:v>
      </x:c>
      <x:c r="B19" s="121" t="str">
        <x:v>تدفق داخلي</x:v>
      </x:c>
    </x:row>
    <x:row r="20">
      <x:c r="A20" s="121" t="str">
        <x:v>متحصلات القروض</x:v>
      </x:c>
      <x:c r="B20" s="121" t="str">
        <x:v>تدفق داخلي</x:v>
      </x:c>
    </x:row>
    <x:row r="21">
      <x:c r="A21" s="121" t="str">
        <x:v>تدفقات نقدية داخلة أخرى</x:v>
      </x:c>
      <x:c r="B21" s="121" t="str">
        <x:v>تدفق داخلي</x:v>
      </x:c>
    </x:row>
    <x:row r="22">
      <x:c r="A22" s="121" t="str">
        <x:v>الإيجار / المقر</x:v>
      </x:c>
      <x:c r="B22" s="121" t="str">
        <x:v>تدفق خارجي</x:v>
      </x:c>
    </x:row>
    <x:row r="23">
      <x:c r="A23" s="121" t="str">
        <x:v>الرواتب / الأجور</x:v>
      </x:c>
      <x:c r="B23" s="121" t="str">
        <x:v>تدفق خارجي</x:v>
      </x:c>
    </x:row>
    <x:row r="24">
      <x:c r="A24" s="121" t="str">
        <x:v>المخزون / البضاعة</x:v>
      </x:c>
      <x:c r="B24" s="121" t="str">
        <x:v>تدفق خارجي</x:v>
      </x:c>
    </x:row>
    <x:row r="25">
      <x:c r="A25" s="121" t="str">
        <x:v>الموردون</x:v>
      </x:c>
      <x:c r="B25" s="121" t="str">
        <x:v>تدفق خارجي</x:v>
      </x:c>
    </x:row>
    <x:row r="26">
      <x:c r="A26" s="121" t="str">
        <x:v>المرافق</x:v>
      </x:c>
      <x:c r="B26" s="121" t="str">
        <x:v>تدفق خارجي</x:v>
      </x:c>
    </x:row>
    <x:row r="27">
      <x:c r="A27" s="121" t="str">
        <x:v>التسويق</x:v>
      </x:c>
      <x:c r="B27" s="121" t="str">
        <x:v>تدفق خارجي</x:v>
      </x:c>
    </x:row>
    <x:row r="28">
      <x:c r="A28" s="121" t="str">
        <x:v>النقل / التوصيل</x:v>
      </x:c>
      <x:c r="B28" s="121" t="str">
        <x:v>تدفق خارجي</x:v>
      </x:c>
    </x:row>
    <x:row r="29">
      <x:c r="A29" s="121" t="str">
        <x:v>البرامج / الاشتراكات</x:v>
      </x:c>
      <x:c r="B29" s="121" t="str">
        <x:v>تدفق خارجي</x:v>
      </x:c>
    </x:row>
    <x:row r="30">
      <x:c r="A30" s="121" t="str">
        <x:v>الأتعاب المهنية</x:v>
      </x:c>
      <x:c r="B30" s="121" t="str">
        <x:v>تدفق خارجي</x:v>
      </x:c>
    </x:row>
    <x:row r="31">
      <x:c r="A31" s="121" t="str">
        <x:v>الضرائب / الرسوم الحكومية</x:v>
      </x:c>
      <x:c r="B31" s="121" t="str">
        <x:v>تدفق خارجي</x:v>
      </x:c>
    </x:row>
    <x:row r="32">
      <x:c r="A32" s="121" t="str">
        <x:v>المعدات / الأصول</x:v>
      </x:c>
      <x:c r="B32" s="121" t="str">
        <x:v>تدفق خارجي</x:v>
      </x:c>
    </x:row>
    <x:row r="33">
      <x:c r="A33" s="121" t="str">
        <x:v>سداد القروض</x:v>
      </x:c>
      <x:c r="B33" s="121" t="str">
        <x:v>تدفق خارجي</x:v>
      </x:c>
    </x:row>
    <x:row r="34">
      <x:c r="A34" s="121" t="str">
        <x:v>مسحوبات المالك</x:v>
      </x:c>
      <x:c r="B34" s="121" t="str">
        <x:v>تدفق خارجي</x:v>
      </x:c>
    </x:row>
    <x:row r="35">
      <x:c r="A35" s="121" t="str">
        <x:v>تدفقات نقدية خارجة أخرى</x:v>
      </x:c>
      <x:c r="B35" s="121" t="str">
        <x:v>تدفق خارجي</x:v>
      </x:c>
    </x:row>
    <x:row r="36">
      <x:c r="A36" s="111"/>
    </x:row>
    <x:row r="37">
      <x:c r="A37" s="112" t="str">
        <x:v>استبدل الفئات المبدئية حسب الحاجة، وحافظ على أسماء فريدة للفئات حتى يظل التحليل واضحًا.</x:v>
      </x:c>
      <x:c r="B37" s="10"/>
      <x:c r="C37" s="10"/>
      <x:c r="D37" s="10"/>
      <x:c r="E37" s="10"/>
      <x:c r="F37" s="10"/>
      <x:c r="G37" s="10"/>
      <x:c r="H37" s="10"/>
    </x:row>
    <x:row r="38">
      <x:c r="A38" s="10"/>
      <x:c r="B38" s="10"/>
      <x:c r="C38" s="10"/>
      <x:c r="D38" s="10"/>
      <x:c r="E38" s="10"/>
      <x:c r="F38" s="10"/>
      <x:c r="G38" s="10"/>
      <x:c r="H38" s="10"/>
    </x:row>
  </x:sheetData>
  <x:mergeCells>
    <x:mergeCell ref="A1:H2"/>
    <x:mergeCell ref="A4:D4"/>
    <x:mergeCell ref="E4:H4"/>
    <x:mergeCell ref="A13:D13"/>
    <x:mergeCell ref="A37:H38"/>
    <x:mergeCell ref="F6:H6"/>
    <x:mergeCell ref="F7:H7"/>
    <x:mergeCell ref="F8:H8"/>
    <x:mergeCell ref="F9:H9"/>
    <x:mergeCell ref="F10:H10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rightToLeft="1" workbookViewId="0"/>
  </x:sheetViews>
  <x:sheetFormatPr defaultRowHeight="15"/>
  <x:cols>
    <x:col min="1" max="1" width="13" hidden="0" customWidth="1"/>
    <x:col min="2" max="2" width="25" hidden="0" customWidth="1"/>
    <x:col min="3" max="3" width="11" hidden="0" customWidth="1"/>
    <x:col min="4" max="4" width="11" hidden="0" customWidth="1"/>
    <x:col min="5" max="5" width="11" hidden="0" customWidth="1"/>
    <x:col min="6" max="6" width="11" hidden="0" customWidth="1"/>
    <x:col min="7" max="7" width="11" hidden="0" customWidth="1"/>
    <x:col min="8" max="8" width="11" hidden="0" customWidth="1"/>
    <x:col min="9" max="9" width="11" hidden="0" customWidth="1"/>
    <x:col min="10" max="10" width="11" hidden="0" customWidth="1"/>
    <x:col min="11" max="11" width="11" hidden="0" customWidth="1"/>
    <x:col min="12" max="12" width="11" hidden="0" customWidth="1"/>
    <x:col min="13" max="13" width="11" hidden="0" customWidth="1"/>
    <x:col min="14" max="14" width="11" hidden="0" customWidth="1"/>
    <x:col min="15" max="15" width="14" hidden="0" customWidth="1"/>
    <x:col min="16" max="16" width="14" hidden="0" customWidth="1"/>
  </x:cols>
  <x:sheetData>
    <x:row r="1">
      <x:c r="A1" s="110" t="str">
        <x:v>خطة التدفق النقدي</x:v>
      </x:c>
      <x:c r="B1" s="110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  <x:c r="N1" s="4"/>
      <x:c r="O1" s="4"/>
      <x:c r="P1" s="4"/>
    </x:row>
    <x:row r="2">
      <x:c r="A2" s="110"/>
      <x:c r="B2" s="110"/>
      <x:c r="C2" s="4"/>
      <x:c r="D2" s="4"/>
      <x:c r="E2" s="4"/>
      <x:c r="F2" s="4"/>
      <x:c r="G2" s="4"/>
      <x:c r="H2" s="4"/>
      <x:c r="I2" s="4"/>
      <x:c r="J2" s="4"/>
      <x:c r="K2" s="4"/>
      <x:c r="L2" s="4"/>
      <x:c r="M2" s="4"/>
      <x:c r="N2" s="4"/>
      <x:c r="O2" s="4"/>
      <x:c r="P2" s="4"/>
    </x:row>
    <x:row r="3">
      <x:c r="A3" s="112" t="str">
        <x:v>تأتي الفئات وأنواع التدفق من ورقة الإعدادات. أدخل مبالغ التدفق النقدي الشهرية المتوقعة فقط، واستخدم مبالغ موجبة.</x:v>
      </x:c>
      <x:c r="B3" s="112"/>
      <x:c r="C3" s="112"/>
      <x:c r="D3" s="112"/>
      <x:c r="E3" s="112"/>
      <x:c r="F3" s="112"/>
      <x:c r="G3" s="112"/>
      <x:c r="H3" s="112"/>
      <x:c r="I3" s="112"/>
      <x:c r="J3" s="112"/>
      <x:c r="K3" s="112"/>
      <x:c r="L3" s="112"/>
      <x:c r="M3" s="112"/>
      <x:c r="N3" s="112"/>
      <x:c r="O3" s="112"/>
      <x:c r="P3" s="112"/>
    </x:row>
    <x:row r="4">
      <x:c r="A4" s="111"/>
      <x:c r="B4" s="111"/>
      <x:c r="C4" s="111"/>
      <x:c r="D4" s="111"/>
      <x:c r="E4" s="111"/>
      <x:c r="F4" s="111"/>
      <x:c r="G4" s="111"/>
      <x:c r="H4" s="111"/>
      <x:c r="I4" s="111"/>
      <x:c r="J4" s="111"/>
      <x:c r="K4" s="111"/>
      <x:c r="L4" s="111"/>
      <x:c r="M4" s="111"/>
      <x:c r="N4" s="111"/>
      <x:c r="O4" s="111"/>
      <x:c r="P4" s="111"/>
    </x:row>
    <x:row r="5">
      <x:c r="A5" s="51" t="str">
        <x:v>نوع التدفق</x:v>
      </x:c>
      <x:c r="B5" s="51" t="str">
        <x:v>الفئة</x:v>
      </x:c>
      <x:c r="C5" s="51" t="str">
        <x:v>يناير</x:v>
      </x:c>
      <x:c r="D5" s="51" t="str">
        <x:v>فبراير</x:v>
      </x:c>
      <x:c r="E5" s="51" t="str">
        <x:v>مارس</x:v>
      </x:c>
      <x:c r="F5" s="51" t="str">
        <x:v>أبريل</x:v>
      </x:c>
      <x:c r="G5" s="51" t="str">
        <x:v>مايو</x:v>
      </x:c>
      <x:c r="H5" s="51" t="str">
        <x:v>يونيو</x:v>
      </x:c>
      <x:c r="I5" s="51" t="str">
        <x:v>يوليو</x:v>
      </x:c>
      <x:c r="J5" s="51" t="str">
        <x:v>أغسطس</x:v>
      </x:c>
      <x:c r="K5" s="51" t="str">
        <x:v>سبتمبر</x:v>
      </x:c>
      <x:c r="L5" s="51" t="str">
        <x:v>أكتوبر</x:v>
      </x:c>
      <x:c r="M5" s="51" t="str">
        <x:v>نوفمبر</x:v>
      </x:c>
      <x:c r="N5" s="51" t="str">
        <x:v>ديسمبر</x:v>
      </x:c>
      <x:c r="O5" s="51" t="str">
        <x:v>الخطة السنوية</x:v>
      </x:c>
      <x:c r="P5" s="51" t="str">
        <x:v>المتوسط الشهري</x:v>
      </x:c>
    </x:row>
    <x:row r="6">
      <x:c r="A6" s="122" t="str">
        <x:f>'الإعدادات'!$B$16</x:f>
        <x:v>تدفق داخلي</x:v>
      </x:c>
      <x:c r="B6" s="122" t="str">
        <x:f>'الإعدادات'!$A$16</x:f>
        <x:v>المبيعات / الإيرادات</x:v>
      </x:c>
      <x:c r="C6" s="90" t="n">
        <x:v>0</x:v>
      </x:c>
      <x:c r="D6" s="90" t="n">
        <x:v>0</x:v>
      </x:c>
      <x:c r="E6" s="90" t="n">
        <x:v>0</x:v>
      </x:c>
      <x:c r="F6" s="90" t="n">
        <x:v>0</x:v>
      </x:c>
      <x:c r="G6" s="90" t="n">
        <x:v>0</x:v>
      </x:c>
      <x:c r="H6" s="90" t="n">
        <x:v>0</x:v>
      </x:c>
      <x:c r="I6" s="90" t="n">
        <x:v>0</x:v>
      </x:c>
      <x:c r="J6" s="90" t="n">
        <x:v>0</x:v>
      </x:c>
      <x:c r="K6" s="90" t="n">
        <x:v>0</x:v>
      </x:c>
      <x:c r="L6" s="90" t="n">
        <x:v>0</x:v>
      </x:c>
      <x:c r="M6" s="90" t="n">
        <x:v>0</x:v>
      </x:c>
      <x:c r="N6" s="90" t="n">
        <x:v>0</x:v>
      </x:c>
      <x:c r="O6" s="91" t="n">
        <x:f>SUM(C6:N6)</x:f>
        <x:v>0</x:v>
      </x:c>
      <x:c r="P6" s="91" t="n">
        <x:f>O6/12</x:f>
        <x:v>0</x:v>
      </x:c>
    </x:row>
    <x:row r="7">
      <x:c r="A7" s="122" t="str">
        <x:f>'الإعدادات'!$B$17</x:f>
        <x:v>تدفق داخلي</x:v>
      </x:c>
      <x:c r="B7" s="122" t="str">
        <x:f>'الإعدادات'!$A$17</x:f>
        <x:v>إيرادات الخدمات</x:v>
      </x:c>
      <x:c r="C7" s="90" t="n">
        <x:v>0</x:v>
      </x:c>
      <x:c r="D7" s="90" t="n">
        <x:v>0</x:v>
      </x:c>
      <x:c r="E7" s="90" t="n">
        <x:v>0</x:v>
      </x:c>
      <x:c r="F7" s="90" t="n">
        <x:v>0</x:v>
      </x:c>
      <x:c r="G7" s="90" t="n">
        <x:v>0</x:v>
      </x:c>
      <x:c r="H7" s="90" t="n">
        <x:v>0</x:v>
      </x:c>
      <x:c r="I7" s="90" t="n">
        <x:v>0</x:v>
      </x:c>
      <x:c r="J7" s="90" t="n">
        <x:v>0</x:v>
      </x:c>
      <x:c r="K7" s="90" t="n">
        <x:v>0</x:v>
      </x:c>
      <x:c r="L7" s="90" t="n">
        <x:v>0</x:v>
      </x:c>
      <x:c r="M7" s="90" t="n">
        <x:v>0</x:v>
      </x:c>
      <x:c r="N7" s="90" t="n">
        <x:v>0</x:v>
      </x:c>
      <x:c r="O7" s="91" t="n">
        <x:f>SUM(C7:N7)</x:f>
        <x:v>0</x:v>
      </x:c>
      <x:c r="P7" s="91" t="n">
        <x:f>O7/12</x:f>
        <x:v>0</x:v>
      </x:c>
    </x:row>
    <x:row r="8">
      <x:c r="A8" s="122" t="str">
        <x:f>'الإعدادات'!$B$18</x:f>
        <x:v>تدفق داخلي</x:v>
      </x:c>
      <x:c r="B8" s="122" t="str">
        <x:f>'الإعدادات'!$A$18</x:f>
        <x:v>إيرادات تشغيلية أخرى</x:v>
      </x:c>
      <x:c r="C8" s="90" t="n">
        <x:v>0</x:v>
      </x:c>
      <x:c r="D8" s="90" t="n">
        <x:v>0</x:v>
      </x:c>
      <x:c r="E8" s="90" t="n">
        <x:v>0</x:v>
      </x:c>
      <x:c r="F8" s="90" t="n">
        <x:v>0</x:v>
      </x:c>
      <x:c r="G8" s="90" t="n">
        <x:v>0</x:v>
      </x:c>
      <x:c r="H8" s="90" t="n">
        <x:v>0</x:v>
      </x:c>
      <x:c r="I8" s="90" t="n">
        <x:v>0</x:v>
      </x:c>
      <x:c r="J8" s="90" t="n">
        <x:v>0</x:v>
      </x:c>
      <x:c r="K8" s="90" t="n">
        <x:v>0</x:v>
      </x:c>
      <x:c r="L8" s="90" t="n">
        <x:v>0</x:v>
      </x:c>
      <x:c r="M8" s="90" t="n">
        <x:v>0</x:v>
      </x:c>
      <x:c r="N8" s="90" t="n">
        <x:v>0</x:v>
      </x:c>
      <x:c r="O8" s="91" t="n">
        <x:f>SUM(C8:N8)</x:f>
        <x:v>0</x:v>
      </x:c>
      <x:c r="P8" s="91" t="n">
        <x:f>O8/12</x:f>
        <x:v>0</x:v>
      </x:c>
    </x:row>
    <x:row r="9">
      <x:c r="A9" s="122" t="str">
        <x:f>'الإعدادات'!$B$19</x:f>
        <x:v>تدفق داخلي</x:v>
      </x:c>
      <x:c r="B9" s="122" t="str">
        <x:f>'الإعدادات'!$A$19</x:f>
        <x:v>تمويل المالك</x:v>
      </x:c>
      <x:c r="C9" s="90" t="n">
        <x:v>0</x:v>
      </x:c>
      <x:c r="D9" s="90" t="n">
        <x:v>0</x:v>
      </x:c>
      <x:c r="E9" s="90" t="n">
        <x:v>0</x:v>
      </x:c>
      <x:c r="F9" s="90" t="n">
        <x:v>0</x:v>
      </x:c>
      <x:c r="G9" s="90" t="n">
        <x:v>0</x:v>
      </x:c>
      <x:c r="H9" s="90" t="n">
        <x:v>0</x:v>
      </x:c>
      <x:c r="I9" s="90" t="n">
        <x:v>0</x:v>
      </x:c>
      <x:c r="J9" s="90" t="n">
        <x:v>0</x:v>
      </x:c>
      <x:c r="K9" s="90" t="n">
        <x:v>0</x:v>
      </x:c>
      <x:c r="L9" s="90" t="n">
        <x:v>0</x:v>
      </x:c>
      <x:c r="M9" s="90" t="n">
        <x:v>0</x:v>
      </x:c>
      <x:c r="N9" s="90" t="n">
        <x:v>0</x:v>
      </x:c>
      <x:c r="O9" s="91" t="n">
        <x:f>SUM(C9:N9)</x:f>
        <x:v>0</x:v>
      </x:c>
      <x:c r="P9" s="91" t="n">
        <x:f>O9/12</x:f>
        <x:v>0</x:v>
      </x:c>
    </x:row>
    <x:row r="10">
      <x:c r="A10" s="122" t="str">
        <x:f>'الإعدادات'!$B$20</x:f>
        <x:v>تدفق داخلي</x:v>
      </x:c>
      <x:c r="B10" s="122" t="str">
        <x:f>'الإعدادات'!$A$20</x:f>
        <x:v>متحصلات القروض</x:v>
      </x:c>
      <x:c r="C10" s="90" t="n">
        <x:v>0</x:v>
      </x:c>
      <x:c r="D10" s="90" t="n">
        <x:v>0</x:v>
      </x:c>
      <x:c r="E10" s="90" t="n">
        <x:v>0</x:v>
      </x:c>
      <x:c r="F10" s="90" t="n">
        <x:v>0</x:v>
      </x:c>
      <x:c r="G10" s="90" t="n">
        <x:v>0</x:v>
      </x:c>
      <x:c r="H10" s="90" t="n">
        <x:v>0</x:v>
      </x:c>
      <x:c r="I10" s="90" t="n">
        <x:v>0</x:v>
      </x:c>
      <x:c r="J10" s="90" t="n">
        <x:v>0</x:v>
      </x:c>
      <x:c r="K10" s="90" t="n">
        <x:v>0</x:v>
      </x:c>
      <x:c r="L10" s="90" t="n">
        <x:v>0</x:v>
      </x:c>
      <x:c r="M10" s="90" t="n">
        <x:v>0</x:v>
      </x:c>
      <x:c r="N10" s="90" t="n">
        <x:v>0</x:v>
      </x:c>
      <x:c r="O10" s="91" t="n">
        <x:f>SUM(C10:N10)</x:f>
        <x:v>0</x:v>
      </x:c>
      <x:c r="P10" s="91" t="n">
        <x:f>O10/12</x:f>
        <x:v>0</x:v>
      </x:c>
    </x:row>
    <x:row r="11">
      <x:c r="A11" s="122" t="str">
        <x:f>'الإعدادات'!$B$21</x:f>
        <x:v>تدفق داخلي</x:v>
      </x:c>
      <x:c r="B11" s="122" t="str">
        <x:f>'الإعدادات'!$A$21</x:f>
        <x:v>تدفقات نقدية داخلة أخرى</x:v>
      </x:c>
      <x:c r="C11" s="90" t="n">
        <x:v>0</x:v>
      </x:c>
      <x:c r="D11" s="90" t="n">
        <x:v>0</x:v>
      </x:c>
      <x:c r="E11" s="90" t="n">
        <x:v>0</x:v>
      </x:c>
      <x:c r="F11" s="90" t="n">
        <x:v>0</x:v>
      </x:c>
      <x:c r="G11" s="90" t="n">
        <x:v>0</x:v>
      </x:c>
      <x:c r="H11" s="90" t="n">
        <x:v>0</x:v>
      </x:c>
      <x:c r="I11" s="90" t="n">
        <x:v>0</x:v>
      </x:c>
      <x:c r="J11" s="90" t="n">
        <x:v>0</x:v>
      </x:c>
      <x:c r="K11" s="90" t="n">
        <x:v>0</x:v>
      </x:c>
      <x:c r="L11" s="90" t="n">
        <x:v>0</x:v>
      </x:c>
      <x:c r="M11" s="90" t="n">
        <x:v>0</x:v>
      </x:c>
      <x:c r="N11" s="90" t="n">
        <x:v>0</x:v>
      </x:c>
      <x:c r="O11" s="91" t="n">
        <x:f>SUM(C11:N11)</x:f>
        <x:v>0</x:v>
      </x:c>
      <x:c r="P11" s="91" t="n">
        <x:f>O11/12</x:f>
        <x:v>0</x:v>
      </x:c>
    </x:row>
    <x:row r="12">
      <x:c r="A12" s="122" t="str">
        <x:f>'الإعدادات'!$B$22</x:f>
        <x:v>تدفق خارجي</x:v>
      </x:c>
      <x:c r="B12" s="122" t="str">
        <x:f>'الإعدادات'!$A$22</x:f>
        <x:v>الإيجار / المقر</x:v>
      </x:c>
      <x:c r="C12" s="90" t="n">
        <x:v>0</x:v>
      </x:c>
      <x:c r="D12" s="90" t="n">
        <x:v>0</x:v>
      </x:c>
      <x:c r="E12" s="90" t="n">
        <x:v>0</x:v>
      </x:c>
      <x:c r="F12" s="90" t="n">
        <x:v>0</x:v>
      </x:c>
      <x:c r="G12" s="90" t="n">
        <x:v>0</x:v>
      </x:c>
      <x:c r="H12" s="90" t="n">
        <x:v>0</x:v>
      </x:c>
      <x:c r="I12" s="90" t="n">
        <x:v>0</x:v>
      </x:c>
      <x:c r="J12" s="90" t="n">
        <x:v>0</x:v>
      </x:c>
      <x:c r="K12" s="90" t="n">
        <x:v>0</x:v>
      </x:c>
      <x:c r="L12" s="90" t="n">
        <x:v>0</x:v>
      </x:c>
      <x:c r="M12" s="90" t="n">
        <x:v>0</x:v>
      </x:c>
      <x:c r="N12" s="90" t="n">
        <x:v>0</x:v>
      </x:c>
      <x:c r="O12" s="91" t="n">
        <x:f>SUM(C12:N12)</x:f>
        <x:v>0</x:v>
      </x:c>
      <x:c r="P12" s="91" t="n">
        <x:f>O12/12</x:f>
        <x:v>0</x:v>
      </x:c>
    </x:row>
    <x:row r="13">
      <x:c r="A13" s="122" t="str">
        <x:f>'الإعدادات'!$B$23</x:f>
        <x:v>تدفق خارجي</x:v>
      </x:c>
      <x:c r="B13" s="122" t="str">
        <x:f>'الإعدادات'!$A$23</x:f>
        <x:v>الرواتب / الأجور</x:v>
      </x:c>
      <x:c r="C13" s="90" t="n">
        <x:v>0</x:v>
      </x:c>
      <x:c r="D13" s="90" t="n">
        <x:v>0</x:v>
      </x:c>
      <x:c r="E13" s="90" t="n">
        <x:v>0</x:v>
      </x:c>
      <x:c r="F13" s="90" t="n">
        <x:v>0</x:v>
      </x:c>
      <x:c r="G13" s="90" t="n">
        <x:v>0</x:v>
      </x:c>
      <x:c r="H13" s="90" t="n">
        <x:v>0</x:v>
      </x:c>
      <x:c r="I13" s="90" t="n">
        <x:v>0</x:v>
      </x:c>
      <x:c r="J13" s="90" t="n">
        <x:v>0</x:v>
      </x:c>
      <x:c r="K13" s="90" t="n">
        <x:v>0</x:v>
      </x:c>
      <x:c r="L13" s="90" t="n">
        <x:v>0</x:v>
      </x:c>
      <x:c r="M13" s="90" t="n">
        <x:v>0</x:v>
      </x:c>
      <x:c r="N13" s="90" t="n">
        <x:v>0</x:v>
      </x:c>
      <x:c r="O13" s="91" t="n">
        <x:f>SUM(C13:N13)</x:f>
        <x:v>0</x:v>
      </x:c>
      <x:c r="P13" s="91" t="n">
        <x:f>O13/12</x:f>
        <x:v>0</x:v>
      </x:c>
    </x:row>
    <x:row r="14">
      <x:c r="A14" s="122" t="str">
        <x:f>'الإعدادات'!$B$24</x:f>
        <x:v>تدفق خارجي</x:v>
      </x:c>
      <x:c r="B14" s="122" t="str">
        <x:f>'الإعدادات'!$A$24</x:f>
        <x:v>المخزون / البضاعة</x:v>
      </x:c>
      <x:c r="C14" s="90" t="n">
        <x:v>0</x:v>
      </x:c>
      <x:c r="D14" s="90" t="n">
        <x:v>0</x:v>
      </x:c>
      <x:c r="E14" s="90" t="n">
        <x:v>0</x:v>
      </x:c>
      <x:c r="F14" s="90" t="n">
        <x:v>0</x:v>
      </x:c>
      <x:c r="G14" s="90" t="n">
        <x:v>0</x:v>
      </x:c>
      <x:c r="H14" s="90" t="n">
        <x:v>0</x:v>
      </x:c>
      <x:c r="I14" s="90" t="n">
        <x:v>0</x:v>
      </x:c>
      <x:c r="J14" s="90" t="n">
        <x:v>0</x:v>
      </x:c>
      <x:c r="K14" s="90" t="n">
        <x:v>0</x:v>
      </x:c>
      <x:c r="L14" s="90" t="n">
        <x:v>0</x:v>
      </x:c>
      <x:c r="M14" s="90" t="n">
        <x:v>0</x:v>
      </x:c>
      <x:c r="N14" s="90" t="n">
        <x:v>0</x:v>
      </x:c>
      <x:c r="O14" s="91" t="n">
        <x:f>SUM(C14:N14)</x:f>
        <x:v>0</x:v>
      </x:c>
      <x:c r="P14" s="91" t="n">
        <x:f>O14/12</x:f>
        <x:v>0</x:v>
      </x:c>
    </x:row>
    <x:row r="15">
      <x:c r="A15" s="122" t="str">
        <x:f>'الإعدادات'!$B$25</x:f>
        <x:v>تدفق خارجي</x:v>
      </x:c>
      <x:c r="B15" s="122" t="str">
        <x:f>'الإعدادات'!$A$25</x:f>
        <x:v>الموردون</x:v>
      </x:c>
      <x:c r="C15" s="90" t="n">
        <x:v>0</x:v>
      </x:c>
      <x:c r="D15" s="90" t="n">
        <x:v>0</x:v>
      </x:c>
      <x:c r="E15" s="90" t="n">
        <x:v>0</x:v>
      </x:c>
      <x:c r="F15" s="90" t="n">
        <x:v>0</x:v>
      </x:c>
      <x:c r="G15" s="90" t="n">
        <x:v>0</x:v>
      </x:c>
      <x:c r="H15" s="90" t="n">
        <x:v>0</x:v>
      </x:c>
      <x:c r="I15" s="90" t="n">
        <x:v>0</x:v>
      </x:c>
      <x:c r="J15" s="90" t="n">
        <x:v>0</x:v>
      </x:c>
      <x:c r="K15" s="90" t="n">
        <x:v>0</x:v>
      </x:c>
      <x:c r="L15" s="90" t="n">
        <x:v>0</x:v>
      </x:c>
      <x:c r="M15" s="90" t="n">
        <x:v>0</x:v>
      </x:c>
      <x:c r="N15" s="90" t="n">
        <x:v>0</x:v>
      </x:c>
      <x:c r="O15" s="91" t="n">
        <x:f>SUM(C15:N15)</x:f>
        <x:v>0</x:v>
      </x:c>
      <x:c r="P15" s="91" t="n">
        <x:f>O15/12</x:f>
        <x:v>0</x:v>
      </x:c>
    </x:row>
    <x:row r="16">
      <x:c r="A16" s="122" t="str">
        <x:f>'الإعدادات'!$B$26</x:f>
        <x:v>تدفق خارجي</x:v>
      </x:c>
      <x:c r="B16" s="122" t="str">
        <x:f>'الإعدادات'!$A$26</x:f>
        <x:v>المرافق</x:v>
      </x:c>
      <x:c r="C16" s="90" t="n">
        <x:v>0</x:v>
      </x:c>
      <x:c r="D16" s="90" t="n">
        <x:v>0</x:v>
      </x:c>
      <x:c r="E16" s="90" t="n">
        <x:v>0</x:v>
      </x:c>
      <x:c r="F16" s="90" t="n">
        <x:v>0</x:v>
      </x:c>
      <x:c r="G16" s="90" t="n">
        <x:v>0</x:v>
      </x:c>
      <x:c r="H16" s="90" t="n">
        <x:v>0</x:v>
      </x:c>
      <x:c r="I16" s="90" t="n">
        <x:v>0</x:v>
      </x:c>
      <x:c r="J16" s="90" t="n">
        <x:v>0</x:v>
      </x:c>
      <x:c r="K16" s="90" t="n">
        <x:v>0</x:v>
      </x:c>
      <x:c r="L16" s="90" t="n">
        <x:v>0</x:v>
      </x:c>
      <x:c r="M16" s="90" t="n">
        <x:v>0</x:v>
      </x:c>
      <x:c r="N16" s="90" t="n">
        <x:v>0</x:v>
      </x:c>
      <x:c r="O16" s="91" t="n">
        <x:f>SUM(C16:N16)</x:f>
        <x:v>0</x:v>
      </x:c>
      <x:c r="P16" s="91" t="n">
        <x:f>O16/12</x:f>
        <x:v>0</x:v>
      </x:c>
    </x:row>
    <x:row r="17">
      <x:c r="A17" s="122" t="str">
        <x:f>'الإعدادات'!$B$27</x:f>
        <x:v>تدفق خارجي</x:v>
      </x:c>
      <x:c r="B17" s="122" t="str">
        <x:f>'الإعدادات'!$A$27</x:f>
        <x:v>التسويق</x:v>
      </x:c>
      <x:c r="C17" s="90" t="n">
        <x:v>0</x:v>
      </x:c>
      <x:c r="D17" s="90" t="n">
        <x:v>0</x:v>
      </x:c>
      <x:c r="E17" s="90" t="n">
        <x:v>0</x:v>
      </x:c>
      <x:c r="F17" s="90" t="n">
        <x:v>0</x:v>
      </x:c>
      <x:c r="G17" s="90" t="n">
        <x:v>0</x:v>
      </x:c>
      <x:c r="H17" s="90" t="n">
        <x:v>0</x:v>
      </x:c>
      <x:c r="I17" s="90" t="n">
        <x:v>0</x:v>
      </x:c>
      <x:c r="J17" s="90" t="n">
        <x:v>0</x:v>
      </x:c>
      <x:c r="K17" s="90" t="n">
        <x:v>0</x:v>
      </x:c>
      <x:c r="L17" s="90" t="n">
        <x:v>0</x:v>
      </x:c>
      <x:c r="M17" s="90" t="n">
        <x:v>0</x:v>
      </x:c>
      <x:c r="N17" s="90" t="n">
        <x:v>0</x:v>
      </x:c>
      <x:c r="O17" s="91" t="n">
        <x:f>SUM(C17:N17)</x:f>
        <x:v>0</x:v>
      </x:c>
      <x:c r="P17" s="91" t="n">
        <x:f>O17/12</x:f>
        <x:v>0</x:v>
      </x:c>
    </x:row>
    <x:row r="18">
      <x:c r="A18" s="122" t="str">
        <x:f>'الإعدادات'!$B$28</x:f>
        <x:v>تدفق خارجي</x:v>
      </x:c>
      <x:c r="B18" s="122" t="str">
        <x:f>'الإعدادات'!$A$28</x:f>
        <x:v>النقل / التوصيل</x:v>
      </x:c>
      <x:c r="C18" s="90" t="n">
        <x:v>0</x:v>
      </x:c>
      <x:c r="D18" s="90" t="n">
        <x:v>0</x:v>
      </x:c>
      <x:c r="E18" s="90" t="n">
        <x:v>0</x:v>
      </x:c>
      <x:c r="F18" s="90" t="n">
        <x:v>0</x:v>
      </x:c>
      <x:c r="G18" s="90" t="n">
        <x:v>0</x:v>
      </x:c>
      <x:c r="H18" s="90" t="n">
        <x:v>0</x:v>
      </x:c>
      <x:c r="I18" s="90" t="n">
        <x:v>0</x:v>
      </x:c>
      <x:c r="J18" s="90" t="n">
        <x:v>0</x:v>
      </x:c>
      <x:c r="K18" s="90" t="n">
        <x:v>0</x:v>
      </x:c>
      <x:c r="L18" s="90" t="n">
        <x:v>0</x:v>
      </x:c>
      <x:c r="M18" s="90" t="n">
        <x:v>0</x:v>
      </x:c>
      <x:c r="N18" s="90" t="n">
        <x:v>0</x:v>
      </x:c>
      <x:c r="O18" s="91" t="n">
        <x:f>SUM(C18:N18)</x:f>
        <x:v>0</x:v>
      </x:c>
      <x:c r="P18" s="91" t="n">
        <x:f>O18/12</x:f>
        <x:v>0</x:v>
      </x:c>
    </x:row>
    <x:row r="19">
      <x:c r="A19" s="122" t="str">
        <x:f>'الإعدادات'!$B$29</x:f>
        <x:v>تدفق خارجي</x:v>
      </x:c>
      <x:c r="B19" s="122" t="str">
        <x:f>'الإعدادات'!$A$29</x:f>
        <x:v>البرامج / الاشتراكات</x:v>
      </x:c>
      <x:c r="C19" s="90" t="n">
        <x:v>0</x:v>
      </x:c>
      <x:c r="D19" s="90" t="n">
        <x:v>0</x:v>
      </x:c>
      <x:c r="E19" s="90" t="n">
        <x:v>0</x:v>
      </x:c>
      <x:c r="F19" s="90" t="n">
        <x:v>0</x:v>
      </x:c>
      <x:c r="G19" s="90" t="n">
        <x:v>0</x:v>
      </x:c>
      <x:c r="H19" s="90" t="n">
        <x:v>0</x:v>
      </x:c>
      <x:c r="I19" s="90" t="n">
        <x:v>0</x:v>
      </x:c>
      <x:c r="J19" s="90" t="n">
        <x:v>0</x:v>
      </x:c>
      <x:c r="K19" s="90" t="n">
        <x:v>0</x:v>
      </x:c>
      <x:c r="L19" s="90" t="n">
        <x:v>0</x:v>
      </x:c>
      <x:c r="M19" s="90" t="n">
        <x:v>0</x:v>
      </x:c>
      <x:c r="N19" s="90" t="n">
        <x:v>0</x:v>
      </x:c>
      <x:c r="O19" s="91" t="n">
        <x:f>SUM(C19:N19)</x:f>
        <x:v>0</x:v>
      </x:c>
      <x:c r="P19" s="91" t="n">
        <x:f>O19/12</x:f>
        <x:v>0</x:v>
      </x:c>
    </x:row>
    <x:row r="20">
      <x:c r="A20" s="122" t="str">
        <x:f>'الإعدادات'!$B$30</x:f>
        <x:v>تدفق خارجي</x:v>
      </x:c>
      <x:c r="B20" s="122" t="str">
        <x:f>'الإعدادات'!$A$30</x:f>
        <x:v>الأتعاب المهنية</x:v>
      </x:c>
      <x:c r="C20" s="90" t="n">
        <x:v>0</x:v>
      </x:c>
      <x:c r="D20" s="90" t="n">
        <x:v>0</x:v>
      </x:c>
      <x:c r="E20" s="90" t="n">
        <x:v>0</x:v>
      </x:c>
      <x:c r="F20" s="90" t="n">
        <x:v>0</x:v>
      </x:c>
      <x:c r="G20" s="90" t="n">
        <x:v>0</x:v>
      </x:c>
      <x:c r="H20" s="90" t="n">
        <x:v>0</x:v>
      </x:c>
      <x:c r="I20" s="90" t="n">
        <x:v>0</x:v>
      </x:c>
      <x:c r="J20" s="90" t="n">
        <x:v>0</x:v>
      </x:c>
      <x:c r="K20" s="90" t="n">
        <x:v>0</x:v>
      </x:c>
      <x:c r="L20" s="90" t="n">
        <x:v>0</x:v>
      </x:c>
      <x:c r="M20" s="90" t="n">
        <x:v>0</x:v>
      </x:c>
      <x:c r="N20" s="90" t="n">
        <x:v>0</x:v>
      </x:c>
      <x:c r="O20" s="91" t="n">
        <x:f>SUM(C20:N20)</x:f>
        <x:v>0</x:v>
      </x:c>
      <x:c r="P20" s="91" t="n">
        <x:f>O20/12</x:f>
        <x:v>0</x:v>
      </x:c>
    </x:row>
    <x:row r="21">
      <x:c r="A21" s="122" t="str">
        <x:f>'الإعدادات'!$B$31</x:f>
        <x:v>تدفق خارجي</x:v>
      </x:c>
      <x:c r="B21" s="122" t="str">
        <x:f>'الإعدادات'!$A$31</x:f>
        <x:v>الضرائب / الرسوم الحكومية</x:v>
      </x:c>
      <x:c r="C21" s="90" t="n">
        <x:v>0</x:v>
      </x:c>
      <x:c r="D21" s="90" t="n">
        <x:v>0</x:v>
      </x:c>
      <x:c r="E21" s="90" t="n">
        <x:v>0</x:v>
      </x:c>
      <x:c r="F21" s="90" t="n">
        <x:v>0</x:v>
      </x:c>
      <x:c r="G21" s="90" t="n">
        <x:v>0</x:v>
      </x:c>
      <x:c r="H21" s="90" t="n">
        <x:v>0</x:v>
      </x:c>
      <x:c r="I21" s="90" t="n">
        <x:v>0</x:v>
      </x:c>
      <x:c r="J21" s="90" t="n">
        <x:v>0</x:v>
      </x:c>
      <x:c r="K21" s="90" t="n">
        <x:v>0</x:v>
      </x:c>
      <x:c r="L21" s="90" t="n">
        <x:v>0</x:v>
      </x:c>
      <x:c r="M21" s="90" t="n">
        <x:v>0</x:v>
      </x:c>
      <x:c r="N21" s="90" t="n">
        <x:v>0</x:v>
      </x:c>
      <x:c r="O21" s="91" t="n">
        <x:f>SUM(C21:N21)</x:f>
        <x:v>0</x:v>
      </x:c>
      <x:c r="P21" s="91" t="n">
        <x:f>O21/12</x:f>
        <x:v>0</x:v>
      </x:c>
    </x:row>
    <x:row r="22">
      <x:c r="A22" s="122" t="str">
        <x:f>'الإعدادات'!$B$32</x:f>
        <x:v>تدفق خارجي</x:v>
      </x:c>
      <x:c r="B22" s="122" t="str">
        <x:f>'الإعدادات'!$A$32</x:f>
        <x:v>المعدات / الأصول</x:v>
      </x:c>
      <x:c r="C22" s="90" t="n">
        <x:v>0</x:v>
      </x:c>
      <x:c r="D22" s="90" t="n">
        <x:v>0</x:v>
      </x:c>
      <x:c r="E22" s="90" t="n">
        <x:v>0</x:v>
      </x:c>
      <x:c r="F22" s="90" t="n">
        <x:v>0</x:v>
      </x:c>
      <x:c r="G22" s="90" t="n">
        <x:v>0</x:v>
      </x:c>
      <x:c r="H22" s="90" t="n">
        <x:v>0</x:v>
      </x:c>
      <x:c r="I22" s="90" t="n">
        <x:v>0</x:v>
      </x:c>
      <x:c r="J22" s="90" t="n">
        <x:v>0</x:v>
      </x:c>
      <x:c r="K22" s="90" t="n">
        <x:v>0</x:v>
      </x:c>
      <x:c r="L22" s="90" t="n">
        <x:v>0</x:v>
      </x:c>
      <x:c r="M22" s="90" t="n">
        <x:v>0</x:v>
      </x:c>
      <x:c r="N22" s="90" t="n">
        <x:v>0</x:v>
      </x:c>
      <x:c r="O22" s="91" t="n">
        <x:f>SUM(C22:N22)</x:f>
        <x:v>0</x:v>
      </x:c>
      <x:c r="P22" s="91" t="n">
        <x:f>O22/12</x:f>
        <x:v>0</x:v>
      </x:c>
    </x:row>
    <x:row r="23">
      <x:c r="A23" s="122" t="str">
        <x:f>'الإعدادات'!$B$33</x:f>
        <x:v>تدفق خارجي</x:v>
      </x:c>
      <x:c r="B23" s="122" t="str">
        <x:f>'الإعدادات'!$A$33</x:f>
        <x:v>سداد القروض</x:v>
      </x:c>
      <x:c r="C23" s="90" t="n">
        <x:v>0</x:v>
      </x:c>
      <x:c r="D23" s="90" t="n">
        <x:v>0</x:v>
      </x:c>
      <x:c r="E23" s="90" t="n">
        <x:v>0</x:v>
      </x:c>
      <x:c r="F23" s="90" t="n">
        <x:v>0</x:v>
      </x:c>
      <x:c r="G23" s="90" t="n">
        <x:v>0</x:v>
      </x:c>
      <x:c r="H23" s="90" t="n">
        <x:v>0</x:v>
      </x:c>
      <x:c r="I23" s="90" t="n">
        <x:v>0</x:v>
      </x:c>
      <x:c r="J23" s="90" t="n">
        <x:v>0</x:v>
      </x:c>
      <x:c r="K23" s="90" t="n">
        <x:v>0</x:v>
      </x:c>
      <x:c r="L23" s="90" t="n">
        <x:v>0</x:v>
      </x:c>
      <x:c r="M23" s="90" t="n">
        <x:v>0</x:v>
      </x:c>
      <x:c r="N23" s="90" t="n">
        <x:v>0</x:v>
      </x:c>
      <x:c r="O23" s="91" t="n">
        <x:f>SUM(C23:N23)</x:f>
        <x:v>0</x:v>
      </x:c>
      <x:c r="P23" s="91" t="n">
        <x:f>O23/12</x:f>
        <x:v>0</x:v>
      </x:c>
    </x:row>
    <x:row r="24">
      <x:c r="A24" s="122" t="str">
        <x:f>'الإعدادات'!$B$34</x:f>
        <x:v>تدفق خارجي</x:v>
      </x:c>
      <x:c r="B24" s="122" t="str">
        <x:f>'الإعدادات'!$A$34</x:f>
        <x:v>مسحوبات المالك</x:v>
      </x:c>
      <x:c r="C24" s="90" t="n">
        <x:v>0</x:v>
      </x:c>
      <x:c r="D24" s="90" t="n">
        <x:v>0</x:v>
      </x:c>
      <x:c r="E24" s="90" t="n">
        <x:v>0</x:v>
      </x:c>
      <x:c r="F24" s="90" t="n">
        <x:v>0</x:v>
      </x:c>
      <x:c r="G24" s="90" t="n">
        <x:v>0</x:v>
      </x:c>
      <x:c r="H24" s="90" t="n">
        <x:v>0</x:v>
      </x:c>
      <x:c r="I24" s="90" t="n">
        <x:v>0</x:v>
      </x:c>
      <x:c r="J24" s="90" t="n">
        <x:v>0</x:v>
      </x:c>
      <x:c r="K24" s="90" t="n">
        <x:v>0</x:v>
      </x:c>
      <x:c r="L24" s="90" t="n">
        <x:v>0</x:v>
      </x:c>
      <x:c r="M24" s="90" t="n">
        <x:v>0</x:v>
      </x:c>
      <x:c r="N24" s="90" t="n">
        <x:v>0</x:v>
      </x:c>
      <x:c r="O24" s="91" t="n">
        <x:f>SUM(C24:N24)</x:f>
        <x:v>0</x:v>
      </x:c>
      <x:c r="P24" s="91" t="n">
        <x:f>O24/12</x:f>
        <x:v>0</x:v>
      </x:c>
    </x:row>
    <x:row r="25">
      <x:c r="A25" s="122" t="str">
        <x:f>'الإعدادات'!$B$35</x:f>
        <x:v>تدفق خارجي</x:v>
      </x:c>
      <x:c r="B25" s="122" t="str">
        <x:f>'الإعدادات'!$A$35</x:f>
        <x:v>تدفقات نقدية خارجة أخرى</x:v>
      </x:c>
      <x:c r="C25" s="90" t="n">
        <x:v>0</x:v>
      </x:c>
      <x:c r="D25" s="90" t="n">
        <x:v>0</x:v>
      </x:c>
      <x:c r="E25" s="90" t="n">
        <x:v>0</x:v>
      </x:c>
      <x:c r="F25" s="90" t="n">
        <x:v>0</x:v>
      </x:c>
      <x:c r="G25" s="90" t="n">
        <x:v>0</x:v>
      </x:c>
      <x:c r="H25" s="90" t="n">
        <x:v>0</x:v>
      </x:c>
      <x:c r="I25" s="90" t="n">
        <x:v>0</x:v>
      </x:c>
      <x:c r="J25" s="90" t="n">
        <x:v>0</x:v>
      </x:c>
      <x:c r="K25" s="90" t="n">
        <x:v>0</x:v>
      </x:c>
      <x:c r="L25" s="90" t="n">
        <x:v>0</x:v>
      </x:c>
      <x:c r="M25" s="90" t="n">
        <x:v>0</x:v>
      </x:c>
      <x:c r="N25" s="90" t="n">
        <x:v>0</x:v>
      </x:c>
      <x:c r="O25" s="91" t="n">
        <x:f>SUM(C25:N25)</x:f>
        <x:v>0</x:v>
      </x:c>
      <x:c r="P25" s="91" t="n">
        <x:f>O25/12</x:f>
        <x:v>0</x:v>
      </x:c>
    </x:row>
    <x:row r="26">
      <x:c r="A26" s="111"/>
      <x:c r="B26" s="111"/>
    </x:row>
    <x:row r="27">
      <x:c r="A27" s="123" t="str">
        <x:v>الإجمالي</x:v>
      </x:c>
      <x:c r="B27" s="123" t="str"/>
      <x:c r="C27" s="95" t="n">
        <x:f>SUM(C6:C25)</x:f>
        <x:v>0</x:v>
      </x:c>
      <x:c r="D27" s="95" t="n">
        <x:f>SUM(D6:D25)</x:f>
        <x:v>0</x:v>
      </x:c>
      <x:c r="E27" s="95" t="n">
        <x:f>SUM(E6:E25)</x:f>
        <x:v>0</x:v>
      </x:c>
      <x:c r="F27" s="95" t="n">
        <x:f>SUM(F6:F25)</x:f>
        <x:v>0</x:v>
      </x:c>
      <x:c r="G27" s="95" t="n">
        <x:f>SUM(G6:G25)</x:f>
        <x:v>0</x:v>
      </x:c>
      <x:c r="H27" s="95" t="n">
        <x:f>SUM(H6:H25)</x:f>
        <x:v>0</x:v>
      </x:c>
      <x:c r="I27" s="95" t="n">
        <x:f>SUM(I6:I25)</x:f>
        <x:v>0</x:v>
      </x:c>
      <x:c r="J27" s="95" t="n">
        <x:f>SUM(J6:J25)</x:f>
        <x:v>0</x:v>
      </x:c>
      <x:c r="K27" s="95" t="n">
        <x:f>SUM(K6:K25)</x:f>
        <x:v>0</x:v>
      </x:c>
      <x:c r="L27" s="95" t="n">
        <x:f>SUM(L6:L25)</x:f>
        <x:v>0</x:v>
      </x:c>
      <x:c r="M27" s="95" t="n">
        <x:f>SUM(M6:M25)</x:f>
        <x:v>0</x:v>
      </x:c>
      <x:c r="N27" s="95" t="n">
        <x:f>SUM(N6:N25)</x:f>
        <x:v>0</x:v>
      </x:c>
      <x:c r="O27" s="95" t="n">
        <x:f>SUM(O6:O25)</x:f>
        <x:v>0</x:v>
      </x:c>
      <x:c r="P27" s="95" t="n">
        <x:f>SUM(P6:P25)</x:f>
        <x:v>0</x:v>
      </x:c>
    </x:row>
  </x:sheetData>
  <x:mergeCells>
    <x:mergeCell ref="A1:P2"/>
    <x:mergeCell ref="A3:P3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rightToLeft="1" workbookViewId="0"/>
  </x:sheetViews>
  <x:sheetFormatPr defaultRowHeight="15"/>
  <x:cols>
    <x:col min="1" max="1" width="13" hidden="0" customWidth="1"/>
    <x:col min="2" max="2" width="15" hidden="0" customWidth="1"/>
    <x:col min="3" max="3" width="12" hidden="0" customWidth="1"/>
    <x:col min="4" max="4" width="24" hidden="0" customWidth="1"/>
    <x:col min="5" max="5" width="24" hidden="0" customWidth="1"/>
    <x:col min="6" max="6" width="28" hidden="0" customWidth="1"/>
    <x:col min="7" max="7" width="13" hidden="0" customWidth="1"/>
    <x:col min="8" max="8" width="13" hidden="0" customWidth="1"/>
    <x:col min="9" max="9" width="13" hidden="0" customWidth="1"/>
    <x:col min="10" max="10" width="19" hidden="0" customWidth="1"/>
    <x:col min="11" max="11" width="28" hidden="0" customWidth="1"/>
    <x:col min="12" max="12" width="3" hidden="0" customWidth="1"/>
  </x:cols>
  <x:sheetData>
    <x:row r="1">
      <x:c r="A1" s="110" t="str">
        <x:v>النقد الفعلي</x:v>
      </x:c>
      <x:c r="B1" s="110"/>
      <x:c r="C1" s="110"/>
      <x:c r="D1" s="110"/>
      <x:c r="E1" s="110"/>
      <x:c r="F1" s="110"/>
      <x:c r="G1" s="110"/>
      <x:c r="H1" s="110"/>
      <x:c r="I1" s="110"/>
      <x:c r="J1" s="110"/>
      <x:c r="K1" s="110"/>
      <x:c r="L1" s="4"/>
    </x:row>
    <x:row r="2">
      <x:c r="A2" s="110"/>
      <x:c r="B2" s="110"/>
      <x:c r="C2" s="110"/>
      <x:c r="D2" s="110"/>
      <x:c r="E2" s="110"/>
      <x:c r="F2" s="110"/>
      <x:c r="G2" s="110"/>
      <x:c r="H2" s="110"/>
      <x:c r="I2" s="110"/>
      <x:c r="J2" s="110"/>
      <x:c r="K2" s="110"/>
      <x:c r="L2" s="4"/>
    </x:row>
    <x:row r="3">
      <x:c r="A3" s="112" t="str">
        <x:v>سجّل المبالغ المقبوضة والمدفوعة فعليًا. تُحتسب التدفقات الداخلة والخارجة والرصيد النقدي الجاري تلقائيًا.</x:v>
      </x:c>
      <x:c r="B3" s="112"/>
      <x:c r="C3" s="112"/>
      <x:c r="D3" s="112"/>
      <x:c r="E3" s="112"/>
      <x:c r="F3" s="112"/>
      <x:c r="G3" s="112"/>
      <x:c r="H3" s="112"/>
      <x:c r="I3" s="112"/>
      <x:c r="J3" s="112"/>
      <x:c r="K3" s="112"/>
      <x:c r="L3" s="10"/>
    </x:row>
    <x:row r="4">
      <x:c r="A4" s="111"/>
      <x:c r="B4" s="111"/>
      <x:c r="C4" s="111"/>
      <x:c r="D4" s="111"/>
      <x:c r="E4" s="111"/>
      <x:c r="F4" s="111"/>
      <x:c r="G4" s="111"/>
      <x:c r="H4" s="111"/>
      <x:c r="I4" s="111"/>
      <x:c r="J4" s="111"/>
      <x:c r="K4" s="111"/>
    </x:row>
    <x:row r="5" ht="32" customHeight="1">
      <x:c r="A5" s="51" t="str">
        <x:v>التاريخ</x:v>
      </x:c>
      <x:c r="B5" s="51" t="str">
        <x:v>الرقم المرجعي</x:v>
      </x:c>
      <x:c r="C5" s="51" t="str">
        <x:v>نوع التدفق</x:v>
      </x:c>
      <x:c r="D5" s="51" t="str">
        <x:v>الفئة</x:v>
      </x:c>
      <x:c r="E5" s="51" t="str">
        <x:v>مقبوض من / مدفوع إلى</x:v>
      </x:c>
      <x:c r="F5" s="51" t="str">
        <x:v>الوصف</x:v>
      </x:c>
      <x:c r="G5" s="51" t="str">
        <x:v>المبلغ</x:v>
      </x:c>
      <x:c r="H5" s="51" t="str">
        <x:v>النقد الداخل</x:v>
      </x:c>
      <x:c r="I5" s="51" t="str">
        <x:v>النقد الخارج</x:v>
      </x:c>
      <x:c r="J5" s="51" t="str">
        <x:v>الرصيد النقدي الجاري</x:v>
      </x:c>
      <x:c r="K5" s="51" t="str">
        <x:v>ملاحظات</x:v>
      </x:c>
      <x:c r="L5" s="51"/>
    </x:row>
    <x:row r="6">
      <x:c r="A6" s="46"/>
      <x:c r="B6" s="40"/>
      <x:c r="C6" s="122" t="str">
        <x:f>IF($D6="","",IFERROR(INDEX('الإعدادات'!$B$16:$B$35,MATCH($D6,'الإعدادات'!$A$16:$A$35,0)),""))</x:f>
      </x:c>
      <x:c r="D6" s="121"/>
      <x:c r="E6" s="121"/>
      <x:c r="F6" s="121"/>
      <x:c r="G6" s="44"/>
      <x:c r="H6" s="62" t="str">
        <x:f>IF($A6="","",IF($C6="تدفق داخلي",$G6,0))</x:f>
      </x:c>
      <x:c r="I6" s="62" t="str">
        <x:f>IF($A6="","",IF($C6="تدفق خارجي",$G6,0))</x:f>
      </x:c>
      <x:c r="J6" s="62" t="str">
        <x:f>IF($A6="","",'الإعدادات'!$B$8+SUM($H$6:H6)-SUM($I$6:I6))</x:f>
      </x:c>
      <x:c r="K6" s="121"/>
      <x:c r="L6" s="40"/>
    </x:row>
    <x:row r="7">
      <x:c r="A7" s="46"/>
      <x:c r="B7" s="40"/>
      <x:c r="C7" s="122" t="str">
        <x:f>IF($D7="","",IFERROR(INDEX('الإعدادات'!$B$16:$B$35,MATCH($D7,'الإعدادات'!$A$16:$A$35,0)),""))</x:f>
      </x:c>
      <x:c r="D7" s="121"/>
      <x:c r="E7" s="121"/>
      <x:c r="F7" s="121"/>
      <x:c r="G7" s="44"/>
      <x:c r="H7" s="62" t="str">
        <x:f>IF($A7="","",IF($C7="تدفق داخلي",$G7,0))</x:f>
      </x:c>
      <x:c r="I7" s="62" t="str">
        <x:f>IF($A7="","",IF($C7="تدفق خارجي",$G7,0))</x:f>
      </x:c>
      <x:c r="J7" s="62" t="str">
        <x:f>IF($A7="","",'الإعدادات'!$B$8+SUM($H$6:H7)-SUM($I$6:I7))</x:f>
      </x:c>
      <x:c r="K7" s="121"/>
      <x:c r="L7" s="40"/>
    </x:row>
    <x:row r="8">
      <x:c r="A8" s="46"/>
      <x:c r="B8" s="40"/>
      <x:c r="C8" s="122" t="str">
        <x:f>IF($D8="","",IFERROR(INDEX('الإعدادات'!$B$16:$B$35,MATCH($D8,'الإعدادات'!$A$16:$A$35,0)),""))</x:f>
      </x:c>
      <x:c r="D8" s="121"/>
      <x:c r="E8" s="121"/>
      <x:c r="F8" s="121"/>
      <x:c r="G8" s="44"/>
      <x:c r="H8" s="62" t="str">
        <x:f>IF($A8="","",IF($C8="تدفق داخلي",$G8,0))</x:f>
      </x:c>
      <x:c r="I8" s="62" t="str">
        <x:f>IF($A8="","",IF($C8="تدفق خارجي",$G8,0))</x:f>
      </x:c>
      <x:c r="J8" s="62" t="str">
        <x:f>IF($A8="","",'الإعدادات'!$B$8+SUM($H$6:H8)-SUM($I$6:I8))</x:f>
      </x:c>
      <x:c r="K8" s="121"/>
      <x:c r="L8" s="40"/>
    </x:row>
    <x:row r="9">
      <x:c r="A9" s="46"/>
      <x:c r="B9" s="40"/>
      <x:c r="C9" s="122" t="str">
        <x:f>IF($D9="","",IFERROR(INDEX('الإعدادات'!$B$16:$B$35,MATCH($D9,'الإعدادات'!$A$16:$A$35,0)),""))</x:f>
      </x:c>
      <x:c r="D9" s="121"/>
      <x:c r="E9" s="121"/>
      <x:c r="F9" s="121"/>
      <x:c r="G9" s="44"/>
      <x:c r="H9" s="62" t="str">
        <x:f>IF($A9="","",IF($C9="تدفق داخلي",$G9,0))</x:f>
      </x:c>
      <x:c r="I9" s="62" t="str">
        <x:f>IF($A9="","",IF($C9="تدفق خارجي",$G9,0))</x:f>
      </x:c>
      <x:c r="J9" s="62" t="str">
        <x:f>IF($A9="","",'الإعدادات'!$B$8+SUM($H$6:H9)-SUM($I$6:I9))</x:f>
      </x:c>
      <x:c r="K9" s="121"/>
      <x:c r="L9" s="40"/>
    </x:row>
    <x:row r="10">
      <x:c r="A10" s="46"/>
      <x:c r="B10" s="40"/>
      <x:c r="C10" s="122" t="str">
        <x:f>IF($D10="","",IFERROR(INDEX('الإعدادات'!$B$16:$B$35,MATCH($D10,'الإعدادات'!$A$16:$A$35,0)),""))</x:f>
      </x:c>
      <x:c r="D10" s="121"/>
      <x:c r="E10" s="121"/>
      <x:c r="F10" s="121"/>
      <x:c r="G10" s="44"/>
      <x:c r="H10" s="62" t="str">
        <x:f>IF($A10="","",IF($C10="تدفق داخلي",$G10,0))</x:f>
      </x:c>
      <x:c r="I10" s="62" t="str">
        <x:f>IF($A10="","",IF($C10="تدفق خارجي",$G10,0))</x:f>
      </x:c>
      <x:c r="J10" s="62" t="str">
        <x:f>IF($A10="","",'الإعدادات'!$B$8+SUM($H$6:H10)-SUM($I$6:I10))</x:f>
      </x:c>
      <x:c r="K10" s="121"/>
      <x:c r="L10" s="40"/>
    </x:row>
    <x:row r="11">
      <x:c r="A11" s="46"/>
      <x:c r="B11" s="40"/>
      <x:c r="C11" s="122" t="str">
        <x:f>IF($D11="","",IFERROR(INDEX('الإعدادات'!$B$16:$B$35,MATCH($D11,'الإعدادات'!$A$16:$A$35,0)),""))</x:f>
      </x:c>
      <x:c r="D11" s="121"/>
      <x:c r="E11" s="121"/>
      <x:c r="F11" s="121"/>
      <x:c r="G11" s="44"/>
      <x:c r="H11" s="62" t="str">
        <x:f>IF($A11="","",IF($C11="تدفق داخلي",$G11,0))</x:f>
      </x:c>
      <x:c r="I11" s="62" t="str">
        <x:f>IF($A11="","",IF($C11="تدفق خارجي",$G11,0))</x:f>
      </x:c>
      <x:c r="J11" s="62" t="str">
        <x:f>IF($A11="","",'الإعدادات'!$B$8+SUM($H$6:H11)-SUM($I$6:I11))</x:f>
      </x:c>
      <x:c r="K11" s="121"/>
      <x:c r="L11" s="40"/>
    </x:row>
    <x:row r="12">
      <x:c r="A12" s="46"/>
      <x:c r="B12" s="40"/>
      <x:c r="C12" s="122" t="str">
        <x:f>IF($D12="","",IFERROR(INDEX('الإعدادات'!$B$16:$B$35,MATCH($D12,'الإعدادات'!$A$16:$A$35,0)),""))</x:f>
      </x:c>
      <x:c r="D12" s="121"/>
      <x:c r="E12" s="121"/>
      <x:c r="F12" s="121"/>
      <x:c r="G12" s="44"/>
      <x:c r="H12" s="62" t="str">
        <x:f>IF($A12="","",IF($C12="تدفق داخلي",$G12,0))</x:f>
      </x:c>
      <x:c r="I12" s="62" t="str">
        <x:f>IF($A12="","",IF($C12="تدفق خارجي",$G12,0))</x:f>
      </x:c>
      <x:c r="J12" s="62" t="str">
        <x:f>IF($A12="","",'الإعدادات'!$B$8+SUM($H$6:H12)-SUM($I$6:I12))</x:f>
      </x:c>
      <x:c r="K12" s="121"/>
      <x:c r="L12" s="40"/>
    </x:row>
    <x:row r="13">
      <x:c r="A13" s="46"/>
      <x:c r="B13" s="40"/>
      <x:c r="C13" s="122" t="str">
        <x:f>IF($D13="","",IFERROR(INDEX('الإعدادات'!$B$16:$B$35,MATCH($D13,'الإعدادات'!$A$16:$A$35,0)),""))</x:f>
      </x:c>
      <x:c r="D13" s="121"/>
      <x:c r="E13" s="121"/>
      <x:c r="F13" s="121"/>
      <x:c r="G13" s="44"/>
      <x:c r="H13" s="62" t="str">
        <x:f>IF($A13="","",IF($C13="تدفق داخلي",$G13,0))</x:f>
      </x:c>
      <x:c r="I13" s="62" t="str">
        <x:f>IF($A13="","",IF($C13="تدفق خارجي",$G13,0))</x:f>
      </x:c>
      <x:c r="J13" s="62" t="str">
        <x:f>IF($A13="","",'الإعدادات'!$B$8+SUM($H$6:H13)-SUM($I$6:I13))</x:f>
      </x:c>
      <x:c r="K13" s="121"/>
      <x:c r="L13" s="40"/>
    </x:row>
    <x:row r="14">
      <x:c r="A14" s="46"/>
      <x:c r="B14" s="40"/>
      <x:c r="C14" s="122" t="str">
        <x:f>IF($D14="","",IFERROR(INDEX('الإعدادات'!$B$16:$B$35,MATCH($D14,'الإعدادات'!$A$16:$A$35,0)),""))</x:f>
      </x:c>
      <x:c r="D14" s="121"/>
      <x:c r="E14" s="121"/>
      <x:c r="F14" s="121"/>
      <x:c r="G14" s="44"/>
      <x:c r="H14" s="62" t="str">
        <x:f>IF($A14="","",IF($C14="تدفق داخلي",$G14,0))</x:f>
      </x:c>
      <x:c r="I14" s="62" t="str">
        <x:f>IF($A14="","",IF($C14="تدفق خارجي",$G14,0))</x:f>
      </x:c>
      <x:c r="J14" s="62" t="str">
        <x:f>IF($A14="","",'الإعدادات'!$B$8+SUM($H$6:H14)-SUM($I$6:I14))</x:f>
      </x:c>
      <x:c r="K14" s="121"/>
      <x:c r="L14" s="40"/>
    </x:row>
    <x:row r="15">
      <x:c r="A15" s="46"/>
      <x:c r="B15" s="40"/>
      <x:c r="C15" s="122" t="str">
        <x:f>IF($D15="","",IFERROR(INDEX('الإعدادات'!$B$16:$B$35,MATCH($D15,'الإعدادات'!$A$16:$A$35,0)),""))</x:f>
      </x:c>
      <x:c r="D15" s="121"/>
      <x:c r="E15" s="121"/>
      <x:c r="F15" s="121"/>
      <x:c r="G15" s="44"/>
      <x:c r="H15" s="62" t="str">
        <x:f>IF($A15="","",IF($C15="تدفق داخلي",$G15,0))</x:f>
      </x:c>
      <x:c r="I15" s="62" t="str">
        <x:f>IF($A15="","",IF($C15="تدفق خارجي",$G15,0))</x:f>
      </x:c>
      <x:c r="J15" s="62" t="str">
        <x:f>IF($A15="","",'الإعدادات'!$B$8+SUM($H$6:H15)-SUM($I$6:I15))</x:f>
      </x:c>
      <x:c r="K15" s="121"/>
      <x:c r="L15" s="40"/>
    </x:row>
    <x:row r="16">
      <x:c r="A16" s="46"/>
      <x:c r="B16" s="40"/>
      <x:c r="C16" s="122" t="str">
        <x:f>IF($D16="","",IFERROR(INDEX('الإعدادات'!$B$16:$B$35,MATCH($D16,'الإعدادات'!$A$16:$A$35,0)),""))</x:f>
      </x:c>
      <x:c r="D16" s="121"/>
      <x:c r="E16" s="121"/>
      <x:c r="F16" s="121"/>
      <x:c r="G16" s="44"/>
      <x:c r="H16" s="62" t="str">
        <x:f>IF($A16="","",IF($C16="تدفق داخلي",$G16,0))</x:f>
      </x:c>
      <x:c r="I16" s="62" t="str">
        <x:f>IF($A16="","",IF($C16="تدفق خارجي",$G16,0))</x:f>
      </x:c>
      <x:c r="J16" s="62" t="str">
        <x:f>IF($A16="","",'الإعدادات'!$B$8+SUM($H$6:H16)-SUM($I$6:I16))</x:f>
      </x:c>
      <x:c r="K16" s="121"/>
      <x:c r="L16" s="40"/>
    </x:row>
    <x:row r="17">
      <x:c r="A17" s="46"/>
      <x:c r="B17" s="40"/>
      <x:c r="C17" s="122" t="str">
        <x:f>IF($D17="","",IFERROR(INDEX('الإعدادات'!$B$16:$B$35,MATCH($D17,'الإعدادات'!$A$16:$A$35,0)),""))</x:f>
      </x:c>
      <x:c r="D17" s="121"/>
      <x:c r="E17" s="121"/>
      <x:c r="F17" s="121"/>
      <x:c r="G17" s="44"/>
      <x:c r="H17" s="62" t="str">
        <x:f>IF($A17="","",IF($C17="تدفق داخلي",$G17,0))</x:f>
      </x:c>
      <x:c r="I17" s="62" t="str">
        <x:f>IF($A17="","",IF($C17="تدفق خارجي",$G17,0))</x:f>
      </x:c>
      <x:c r="J17" s="62" t="str">
        <x:f>IF($A17="","",'الإعدادات'!$B$8+SUM($H$6:H17)-SUM($I$6:I17))</x:f>
      </x:c>
      <x:c r="K17" s="121"/>
      <x:c r="L17" s="40"/>
    </x:row>
    <x:row r="18">
      <x:c r="A18" s="46"/>
      <x:c r="B18" s="40"/>
      <x:c r="C18" s="122" t="str">
        <x:f>IF($D18="","",IFERROR(INDEX('الإعدادات'!$B$16:$B$35,MATCH($D18,'الإعدادات'!$A$16:$A$35,0)),""))</x:f>
      </x:c>
      <x:c r="D18" s="121"/>
      <x:c r="E18" s="121"/>
      <x:c r="F18" s="121"/>
      <x:c r="G18" s="44"/>
      <x:c r="H18" s="62" t="str">
        <x:f>IF($A18="","",IF($C18="تدفق داخلي",$G18,0))</x:f>
      </x:c>
      <x:c r="I18" s="62" t="str">
        <x:f>IF($A18="","",IF($C18="تدفق خارجي",$G18,0))</x:f>
      </x:c>
      <x:c r="J18" s="62" t="str">
        <x:f>IF($A18="","",'الإعدادات'!$B$8+SUM($H$6:H18)-SUM($I$6:I18))</x:f>
      </x:c>
      <x:c r="K18" s="121"/>
      <x:c r="L18" s="40"/>
    </x:row>
    <x:row r="19">
      <x:c r="A19" s="46"/>
      <x:c r="B19" s="40"/>
      <x:c r="C19" s="122" t="str">
        <x:f>IF($D19="","",IFERROR(INDEX('الإعدادات'!$B$16:$B$35,MATCH($D19,'الإعدادات'!$A$16:$A$35,0)),""))</x:f>
      </x:c>
      <x:c r="D19" s="121"/>
      <x:c r="E19" s="121"/>
      <x:c r="F19" s="121"/>
      <x:c r="G19" s="44"/>
      <x:c r="H19" s="62" t="str">
        <x:f>IF($A19="","",IF($C19="تدفق داخلي",$G19,0))</x:f>
      </x:c>
      <x:c r="I19" s="62" t="str">
        <x:f>IF($A19="","",IF($C19="تدفق خارجي",$G19,0))</x:f>
      </x:c>
      <x:c r="J19" s="62" t="str">
        <x:f>IF($A19="","",'الإعدادات'!$B$8+SUM($H$6:H19)-SUM($I$6:I19))</x:f>
      </x:c>
      <x:c r="K19" s="121"/>
      <x:c r="L19" s="40"/>
    </x:row>
    <x:row r="20">
      <x:c r="A20" s="46"/>
      <x:c r="B20" s="40"/>
      <x:c r="C20" s="122" t="str">
        <x:f>IF($D20="","",IFERROR(INDEX('الإعدادات'!$B$16:$B$35,MATCH($D20,'الإعدادات'!$A$16:$A$35,0)),""))</x:f>
      </x:c>
      <x:c r="D20" s="121"/>
      <x:c r="E20" s="121"/>
      <x:c r="F20" s="121"/>
      <x:c r="G20" s="44"/>
      <x:c r="H20" s="62" t="str">
        <x:f>IF($A20="","",IF($C20="تدفق داخلي",$G20,0))</x:f>
      </x:c>
      <x:c r="I20" s="62" t="str">
        <x:f>IF($A20="","",IF($C20="تدفق خارجي",$G20,0))</x:f>
      </x:c>
      <x:c r="J20" s="62" t="str">
        <x:f>IF($A20="","",'الإعدادات'!$B$8+SUM($H$6:H20)-SUM($I$6:I20))</x:f>
      </x:c>
      <x:c r="K20" s="121"/>
      <x:c r="L20" s="40"/>
    </x:row>
    <x:row r="21">
      <x:c r="A21" s="46"/>
      <x:c r="B21" s="40"/>
      <x:c r="C21" s="122" t="str">
        <x:f>IF($D21="","",IFERROR(INDEX('الإعدادات'!$B$16:$B$35,MATCH($D21,'الإعدادات'!$A$16:$A$35,0)),""))</x:f>
      </x:c>
      <x:c r="D21" s="121"/>
      <x:c r="E21" s="121"/>
      <x:c r="F21" s="121"/>
      <x:c r="G21" s="44"/>
      <x:c r="H21" s="62" t="str">
        <x:f>IF($A21="","",IF($C21="تدفق داخلي",$G21,0))</x:f>
      </x:c>
      <x:c r="I21" s="62" t="str">
        <x:f>IF($A21="","",IF($C21="تدفق خارجي",$G21,0))</x:f>
      </x:c>
      <x:c r="J21" s="62" t="str">
        <x:f>IF($A21="","",'الإعدادات'!$B$8+SUM($H$6:H21)-SUM($I$6:I21))</x:f>
      </x:c>
      <x:c r="K21" s="121"/>
      <x:c r="L21" s="40"/>
    </x:row>
    <x:row r="22">
      <x:c r="A22" s="46"/>
      <x:c r="B22" s="40"/>
      <x:c r="C22" s="122" t="str">
        <x:f>IF($D22="","",IFERROR(INDEX('الإعدادات'!$B$16:$B$35,MATCH($D22,'الإعدادات'!$A$16:$A$35,0)),""))</x:f>
      </x:c>
      <x:c r="D22" s="121"/>
      <x:c r="E22" s="121"/>
      <x:c r="F22" s="121"/>
      <x:c r="G22" s="44"/>
      <x:c r="H22" s="62" t="str">
        <x:f>IF($A22="","",IF($C22="تدفق داخلي",$G22,0))</x:f>
      </x:c>
      <x:c r="I22" s="62" t="str">
        <x:f>IF($A22="","",IF($C22="تدفق خارجي",$G22,0))</x:f>
      </x:c>
      <x:c r="J22" s="62" t="str">
        <x:f>IF($A22="","",'الإعدادات'!$B$8+SUM($H$6:H22)-SUM($I$6:I22))</x:f>
      </x:c>
      <x:c r="K22" s="121"/>
      <x:c r="L22" s="40"/>
    </x:row>
    <x:row r="23">
      <x:c r="A23" s="46"/>
      <x:c r="B23" s="40"/>
      <x:c r="C23" s="122" t="str">
        <x:f>IF($D23="","",IFERROR(INDEX('الإعدادات'!$B$16:$B$35,MATCH($D23,'الإعدادات'!$A$16:$A$35,0)),""))</x:f>
      </x:c>
      <x:c r="D23" s="121"/>
      <x:c r="E23" s="121"/>
      <x:c r="F23" s="121"/>
      <x:c r="G23" s="44"/>
      <x:c r="H23" s="62" t="str">
        <x:f>IF($A23="","",IF($C23="تدفق داخلي",$G23,0))</x:f>
      </x:c>
      <x:c r="I23" s="62" t="str">
        <x:f>IF($A23="","",IF($C23="تدفق خارجي",$G23,0))</x:f>
      </x:c>
      <x:c r="J23" s="62" t="str">
        <x:f>IF($A23="","",'الإعدادات'!$B$8+SUM($H$6:H23)-SUM($I$6:I23))</x:f>
      </x:c>
      <x:c r="K23" s="121"/>
      <x:c r="L23" s="40"/>
    </x:row>
    <x:row r="24">
      <x:c r="A24" s="46"/>
      <x:c r="B24" s="40"/>
      <x:c r="C24" s="122" t="str">
        <x:f>IF($D24="","",IFERROR(INDEX('الإعدادات'!$B$16:$B$35,MATCH($D24,'الإعدادات'!$A$16:$A$35,0)),""))</x:f>
      </x:c>
      <x:c r="D24" s="121"/>
      <x:c r="E24" s="121"/>
      <x:c r="F24" s="121"/>
      <x:c r="G24" s="44"/>
      <x:c r="H24" s="62" t="str">
        <x:f>IF($A24="","",IF($C24="تدفق داخلي",$G24,0))</x:f>
      </x:c>
      <x:c r="I24" s="62" t="str">
        <x:f>IF($A24="","",IF($C24="تدفق خارجي",$G24,0))</x:f>
      </x:c>
      <x:c r="J24" s="62" t="str">
        <x:f>IF($A24="","",'الإعدادات'!$B$8+SUM($H$6:H24)-SUM($I$6:I24))</x:f>
      </x:c>
      <x:c r="K24" s="121"/>
      <x:c r="L24" s="40"/>
    </x:row>
    <x:row r="25">
      <x:c r="A25" s="46"/>
      <x:c r="B25" s="40"/>
      <x:c r="C25" s="122" t="str">
        <x:f>IF($D25="","",IFERROR(INDEX('الإعدادات'!$B$16:$B$35,MATCH($D25,'الإعدادات'!$A$16:$A$35,0)),""))</x:f>
      </x:c>
      <x:c r="D25" s="121"/>
      <x:c r="E25" s="121"/>
      <x:c r="F25" s="121"/>
      <x:c r="G25" s="44"/>
      <x:c r="H25" s="62" t="str">
        <x:f>IF($A25="","",IF($C25="تدفق داخلي",$G25,0))</x:f>
      </x:c>
      <x:c r="I25" s="62" t="str">
        <x:f>IF($A25="","",IF($C25="تدفق خارجي",$G25,0))</x:f>
      </x:c>
      <x:c r="J25" s="62" t="str">
        <x:f>IF($A25="","",'الإعدادات'!$B$8+SUM($H$6:H25)-SUM($I$6:I25))</x:f>
      </x:c>
      <x:c r="K25" s="121"/>
      <x:c r="L25" s="40"/>
    </x:row>
    <x:row r="26">
      <x:c r="A26" s="46"/>
      <x:c r="B26" s="40"/>
      <x:c r="C26" s="122" t="str">
        <x:f>IF($D26="","",IFERROR(INDEX('الإعدادات'!$B$16:$B$35,MATCH($D26,'الإعدادات'!$A$16:$A$35,0)),""))</x:f>
      </x:c>
      <x:c r="D26" s="121"/>
      <x:c r="E26" s="121"/>
      <x:c r="F26" s="121"/>
      <x:c r="G26" s="44"/>
      <x:c r="H26" s="62" t="str">
        <x:f>IF($A26="","",IF($C26="تدفق داخلي",$G26,0))</x:f>
      </x:c>
      <x:c r="I26" s="62" t="str">
        <x:f>IF($A26="","",IF($C26="تدفق خارجي",$G26,0))</x:f>
      </x:c>
      <x:c r="J26" s="62" t="str">
        <x:f>IF($A26="","",'الإعدادات'!$B$8+SUM($H$6:H26)-SUM($I$6:I26))</x:f>
      </x:c>
      <x:c r="K26" s="121"/>
      <x:c r="L26" s="40"/>
    </x:row>
    <x:row r="27">
      <x:c r="A27" s="46"/>
      <x:c r="B27" s="40"/>
      <x:c r="C27" s="122" t="str">
        <x:f>IF($D27="","",IFERROR(INDEX('الإعدادات'!$B$16:$B$35,MATCH($D27,'الإعدادات'!$A$16:$A$35,0)),""))</x:f>
      </x:c>
      <x:c r="D27" s="121"/>
      <x:c r="E27" s="121"/>
      <x:c r="F27" s="121"/>
      <x:c r="G27" s="44"/>
      <x:c r="H27" s="62" t="str">
        <x:f>IF($A27="","",IF($C27="تدفق داخلي",$G27,0))</x:f>
      </x:c>
      <x:c r="I27" s="62" t="str">
        <x:f>IF($A27="","",IF($C27="تدفق خارجي",$G27,0))</x:f>
      </x:c>
      <x:c r="J27" s="62" t="str">
        <x:f>IF($A27="","",'الإعدادات'!$B$8+SUM($H$6:H27)-SUM($I$6:I27))</x:f>
      </x:c>
      <x:c r="K27" s="121"/>
      <x:c r="L27" s="40"/>
    </x:row>
    <x:row r="28">
      <x:c r="A28" s="46"/>
      <x:c r="B28" s="40"/>
      <x:c r="C28" s="122" t="str">
        <x:f>IF($D28="","",IFERROR(INDEX('الإعدادات'!$B$16:$B$35,MATCH($D28,'الإعدادات'!$A$16:$A$35,0)),""))</x:f>
      </x:c>
      <x:c r="D28" s="121"/>
      <x:c r="E28" s="121"/>
      <x:c r="F28" s="121"/>
      <x:c r="G28" s="44"/>
      <x:c r="H28" s="62" t="str">
        <x:f>IF($A28="","",IF($C28="تدفق داخلي",$G28,0))</x:f>
      </x:c>
      <x:c r="I28" s="62" t="str">
        <x:f>IF($A28="","",IF($C28="تدفق خارجي",$G28,0))</x:f>
      </x:c>
      <x:c r="J28" s="62" t="str">
        <x:f>IF($A28="","",'الإعدادات'!$B$8+SUM($H$6:H28)-SUM($I$6:I28))</x:f>
      </x:c>
      <x:c r="K28" s="121"/>
      <x:c r="L28" s="40"/>
    </x:row>
    <x:row r="29">
      <x:c r="A29" s="46"/>
      <x:c r="B29" s="40"/>
      <x:c r="C29" s="122" t="str">
        <x:f>IF($D29="","",IFERROR(INDEX('الإعدادات'!$B$16:$B$35,MATCH($D29,'الإعدادات'!$A$16:$A$35,0)),""))</x:f>
      </x:c>
      <x:c r="D29" s="121"/>
      <x:c r="E29" s="121"/>
      <x:c r="F29" s="121"/>
      <x:c r="G29" s="44"/>
      <x:c r="H29" s="62" t="str">
        <x:f>IF($A29="","",IF($C29="تدفق داخلي",$G29,0))</x:f>
      </x:c>
      <x:c r="I29" s="62" t="str">
        <x:f>IF($A29="","",IF($C29="تدفق خارجي",$G29,0))</x:f>
      </x:c>
      <x:c r="J29" s="62" t="str">
        <x:f>IF($A29="","",'الإعدادات'!$B$8+SUM($H$6:H29)-SUM($I$6:I29))</x:f>
      </x:c>
      <x:c r="K29" s="121"/>
      <x:c r="L29" s="40"/>
    </x:row>
    <x:row r="30">
      <x:c r="A30" s="46"/>
      <x:c r="B30" s="40"/>
      <x:c r="C30" s="122" t="str">
        <x:f>IF($D30="","",IFERROR(INDEX('الإعدادات'!$B$16:$B$35,MATCH($D30,'الإعدادات'!$A$16:$A$35,0)),""))</x:f>
      </x:c>
      <x:c r="D30" s="121"/>
      <x:c r="E30" s="121"/>
      <x:c r="F30" s="121"/>
      <x:c r="G30" s="44"/>
      <x:c r="H30" s="62" t="str">
        <x:f>IF($A30="","",IF($C30="تدفق داخلي",$G30,0))</x:f>
      </x:c>
      <x:c r="I30" s="62" t="str">
        <x:f>IF($A30="","",IF($C30="تدفق خارجي",$G30,0))</x:f>
      </x:c>
      <x:c r="J30" s="62" t="str">
        <x:f>IF($A30="","",'الإعدادات'!$B$8+SUM($H$6:H30)-SUM($I$6:I30))</x:f>
      </x:c>
      <x:c r="K30" s="121"/>
      <x:c r="L30" s="40"/>
    </x:row>
    <x:row r="31">
      <x:c r="A31" s="46"/>
      <x:c r="B31" s="40"/>
      <x:c r="C31" s="122" t="str">
        <x:f>IF($D31="","",IFERROR(INDEX('الإعدادات'!$B$16:$B$35,MATCH($D31,'الإعدادات'!$A$16:$A$35,0)),""))</x:f>
      </x:c>
      <x:c r="D31" s="121"/>
      <x:c r="E31" s="121"/>
      <x:c r="F31" s="121"/>
      <x:c r="G31" s="44"/>
      <x:c r="H31" s="62" t="str">
        <x:f>IF($A31="","",IF($C31="تدفق داخلي",$G31,0))</x:f>
      </x:c>
      <x:c r="I31" s="62" t="str">
        <x:f>IF($A31="","",IF($C31="تدفق خارجي",$G31,0))</x:f>
      </x:c>
      <x:c r="J31" s="62" t="str">
        <x:f>IF($A31="","",'الإعدادات'!$B$8+SUM($H$6:H31)-SUM($I$6:I31))</x:f>
      </x:c>
      <x:c r="K31" s="121"/>
      <x:c r="L31" s="40"/>
    </x:row>
    <x:row r="32">
      <x:c r="A32" s="46"/>
      <x:c r="B32" s="40"/>
      <x:c r="C32" s="122" t="str">
        <x:f>IF($D32="","",IFERROR(INDEX('الإعدادات'!$B$16:$B$35,MATCH($D32,'الإعدادات'!$A$16:$A$35,0)),""))</x:f>
      </x:c>
      <x:c r="D32" s="121"/>
      <x:c r="E32" s="121"/>
      <x:c r="F32" s="121"/>
      <x:c r="G32" s="44"/>
      <x:c r="H32" s="62" t="str">
        <x:f>IF($A32="","",IF($C32="تدفق داخلي",$G32,0))</x:f>
      </x:c>
      <x:c r="I32" s="62" t="str">
        <x:f>IF($A32="","",IF($C32="تدفق خارجي",$G32,0))</x:f>
      </x:c>
      <x:c r="J32" s="62" t="str">
        <x:f>IF($A32="","",'الإعدادات'!$B$8+SUM($H$6:H32)-SUM($I$6:I32))</x:f>
      </x:c>
      <x:c r="K32" s="121"/>
      <x:c r="L32" s="40"/>
    </x:row>
    <x:row r="33">
      <x:c r="A33" s="46"/>
      <x:c r="B33" s="40"/>
      <x:c r="C33" s="122" t="str">
        <x:f>IF($D33="","",IFERROR(INDEX('الإعدادات'!$B$16:$B$35,MATCH($D33,'الإعدادات'!$A$16:$A$35,0)),""))</x:f>
      </x:c>
      <x:c r="D33" s="121"/>
      <x:c r="E33" s="121"/>
      <x:c r="F33" s="121"/>
      <x:c r="G33" s="44"/>
      <x:c r="H33" s="62" t="str">
        <x:f>IF($A33="","",IF($C33="تدفق داخلي",$G33,0))</x:f>
      </x:c>
      <x:c r="I33" s="62" t="str">
        <x:f>IF($A33="","",IF($C33="تدفق خارجي",$G33,0))</x:f>
      </x:c>
      <x:c r="J33" s="62" t="str">
        <x:f>IF($A33="","",'الإعدادات'!$B$8+SUM($H$6:H33)-SUM($I$6:I33))</x:f>
      </x:c>
      <x:c r="K33" s="121"/>
      <x:c r="L33" s="40"/>
    </x:row>
    <x:row r="34">
      <x:c r="A34" s="46"/>
      <x:c r="B34" s="40"/>
      <x:c r="C34" s="122" t="str">
        <x:f>IF($D34="","",IFERROR(INDEX('الإعدادات'!$B$16:$B$35,MATCH($D34,'الإعدادات'!$A$16:$A$35,0)),""))</x:f>
      </x:c>
      <x:c r="D34" s="121"/>
      <x:c r="E34" s="121"/>
      <x:c r="F34" s="121"/>
      <x:c r="G34" s="44"/>
      <x:c r="H34" s="62" t="str">
        <x:f>IF($A34="","",IF($C34="تدفق داخلي",$G34,0))</x:f>
      </x:c>
      <x:c r="I34" s="62" t="str">
        <x:f>IF($A34="","",IF($C34="تدفق خارجي",$G34,0))</x:f>
      </x:c>
      <x:c r="J34" s="62" t="str">
        <x:f>IF($A34="","",'الإعدادات'!$B$8+SUM($H$6:H34)-SUM($I$6:I34))</x:f>
      </x:c>
      <x:c r="K34" s="121"/>
      <x:c r="L34" s="40"/>
    </x:row>
    <x:row r="35">
      <x:c r="A35" s="46"/>
      <x:c r="B35" s="40"/>
      <x:c r="C35" s="122" t="str">
        <x:f>IF($D35="","",IFERROR(INDEX('الإعدادات'!$B$16:$B$35,MATCH($D35,'الإعدادات'!$A$16:$A$35,0)),""))</x:f>
      </x:c>
      <x:c r="D35" s="121"/>
      <x:c r="E35" s="121"/>
      <x:c r="F35" s="121"/>
      <x:c r="G35" s="44"/>
      <x:c r="H35" s="62" t="str">
        <x:f>IF($A35="","",IF($C35="تدفق داخلي",$G35,0))</x:f>
      </x:c>
      <x:c r="I35" s="62" t="str">
        <x:f>IF($A35="","",IF($C35="تدفق خارجي",$G35,0))</x:f>
      </x:c>
      <x:c r="J35" s="62" t="str">
        <x:f>IF($A35="","",'الإعدادات'!$B$8+SUM($H$6:H35)-SUM($I$6:I35))</x:f>
      </x:c>
      <x:c r="K35" s="121"/>
      <x:c r="L35" s="40"/>
    </x:row>
    <x:row r="36">
      <x:c r="A36" s="46"/>
      <x:c r="B36" s="40"/>
      <x:c r="C36" s="122" t="str">
        <x:f>IF($D36="","",IFERROR(INDEX('الإعدادات'!$B$16:$B$35,MATCH($D36,'الإعدادات'!$A$16:$A$35,0)),""))</x:f>
      </x:c>
      <x:c r="D36" s="121"/>
      <x:c r="E36" s="121"/>
      <x:c r="F36" s="121"/>
      <x:c r="G36" s="44"/>
      <x:c r="H36" s="62" t="str">
        <x:f>IF($A36="","",IF($C36="تدفق داخلي",$G36,0))</x:f>
      </x:c>
      <x:c r="I36" s="62" t="str">
        <x:f>IF($A36="","",IF($C36="تدفق خارجي",$G36,0))</x:f>
      </x:c>
      <x:c r="J36" s="62" t="str">
        <x:f>IF($A36="","",'الإعدادات'!$B$8+SUM($H$6:H36)-SUM($I$6:I36))</x:f>
      </x:c>
      <x:c r="K36" s="121"/>
      <x:c r="L36" s="40"/>
    </x:row>
    <x:row r="37">
      <x:c r="A37" s="46"/>
      <x:c r="B37" s="40"/>
      <x:c r="C37" s="122" t="str">
        <x:f>IF($D37="","",IFERROR(INDEX('الإعدادات'!$B$16:$B$35,MATCH($D37,'الإعدادات'!$A$16:$A$35,0)),""))</x:f>
      </x:c>
      <x:c r="D37" s="121"/>
      <x:c r="E37" s="121"/>
      <x:c r="F37" s="121"/>
      <x:c r="G37" s="44"/>
      <x:c r="H37" s="62" t="str">
        <x:f>IF($A37="","",IF($C37="تدفق داخلي",$G37,0))</x:f>
      </x:c>
      <x:c r="I37" s="62" t="str">
        <x:f>IF($A37="","",IF($C37="تدفق خارجي",$G37,0))</x:f>
      </x:c>
      <x:c r="J37" s="62" t="str">
        <x:f>IF($A37="","",'الإعدادات'!$B$8+SUM($H$6:H37)-SUM($I$6:I37))</x:f>
      </x:c>
      <x:c r="K37" s="121"/>
      <x:c r="L37" s="40"/>
    </x:row>
    <x:row r="38">
      <x:c r="A38" s="46"/>
      <x:c r="B38" s="40"/>
      <x:c r="C38" s="122" t="str">
        <x:f>IF($D38="","",IFERROR(INDEX('الإعدادات'!$B$16:$B$35,MATCH($D38,'الإعدادات'!$A$16:$A$35,0)),""))</x:f>
      </x:c>
      <x:c r="D38" s="121"/>
      <x:c r="E38" s="121"/>
      <x:c r="F38" s="121"/>
      <x:c r="G38" s="44"/>
      <x:c r="H38" s="62" t="str">
        <x:f>IF($A38="","",IF($C38="تدفق داخلي",$G38,0))</x:f>
      </x:c>
      <x:c r="I38" s="62" t="str">
        <x:f>IF($A38="","",IF($C38="تدفق خارجي",$G38,0))</x:f>
      </x:c>
      <x:c r="J38" s="62" t="str">
        <x:f>IF($A38="","",'الإعدادات'!$B$8+SUM($H$6:H38)-SUM($I$6:I38))</x:f>
      </x:c>
      <x:c r="K38" s="121"/>
      <x:c r="L38" s="40"/>
    </x:row>
    <x:row r="39">
      <x:c r="A39" s="46"/>
      <x:c r="B39" s="40"/>
      <x:c r="C39" s="122" t="str">
        <x:f>IF($D39="","",IFERROR(INDEX('الإعدادات'!$B$16:$B$35,MATCH($D39,'الإعدادات'!$A$16:$A$35,0)),""))</x:f>
      </x:c>
      <x:c r="D39" s="121"/>
      <x:c r="E39" s="121"/>
      <x:c r="F39" s="121"/>
      <x:c r="G39" s="44"/>
      <x:c r="H39" s="62" t="str">
        <x:f>IF($A39="","",IF($C39="تدفق داخلي",$G39,0))</x:f>
      </x:c>
      <x:c r="I39" s="62" t="str">
        <x:f>IF($A39="","",IF($C39="تدفق خارجي",$G39,0))</x:f>
      </x:c>
      <x:c r="J39" s="62" t="str">
        <x:f>IF($A39="","",'الإعدادات'!$B$8+SUM($H$6:H39)-SUM($I$6:I39))</x:f>
      </x:c>
      <x:c r="K39" s="121"/>
      <x:c r="L39" s="40"/>
    </x:row>
    <x:row r="40">
      <x:c r="A40" s="46"/>
      <x:c r="B40" s="40"/>
      <x:c r="C40" s="122" t="str">
        <x:f>IF($D40="","",IFERROR(INDEX('الإعدادات'!$B$16:$B$35,MATCH($D40,'الإعدادات'!$A$16:$A$35,0)),""))</x:f>
      </x:c>
      <x:c r="D40" s="121"/>
      <x:c r="E40" s="121"/>
      <x:c r="F40" s="121"/>
      <x:c r="G40" s="44"/>
      <x:c r="H40" s="62" t="str">
        <x:f>IF($A40="","",IF($C40="تدفق داخلي",$G40,0))</x:f>
      </x:c>
      <x:c r="I40" s="62" t="str">
        <x:f>IF($A40="","",IF($C40="تدفق خارجي",$G40,0))</x:f>
      </x:c>
      <x:c r="J40" s="62" t="str">
        <x:f>IF($A40="","",'الإعدادات'!$B$8+SUM($H$6:H40)-SUM($I$6:I40))</x:f>
      </x:c>
      <x:c r="K40" s="121"/>
      <x:c r="L40" s="40"/>
    </x:row>
    <x:row r="41">
      <x:c r="A41" s="46"/>
      <x:c r="B41" s="40"/>
      <x:c r="C41" s="122" t="str">
        <x:f>IF($D41="","",IFERROR(INDEX('الإعدادات'!$B$16:$B$35,MATCH($D41,'الإعدادات'!$A$16:$A$35,0)),""))</x:f>
      </x:c>
      <x:c r="D41" s="121"/>
      <x:c r="E41" s="121"/>
      <x:c r="F41" s="121"/>
      <x:c r="G41" s="44"/>
      <x:c r="H41" s="62" t="str">
        <x:f>IF($A41="","",IF($C41="تدفق داخلي",$G41,0))</x:f>
      </x:c>
      <x:c r="I41" s="62" t="str">
        <x:f>IF($A41="","",IF($C41="تدفق خارجي",$G41,0))</x:f>
      </x:c>
      <x:c r="J41" s="62" t="str">
        <x:f>IF($A41="","",'الإعدادات'!$B$8+SUM($H$6:H41)-SUM($I$6:I41))</x:f>
      </x:c>
      <x:c r="K41" s="121"/>
      <x:c r="L41" s="40"/>
    </x:row>
    <x:row r="42">
      <x:c r="A42" s="46"/>
      <x:c r="B42" s="40"/>
      <x:c r="C42" s="122" t="str">
        <x:f>IF($D42="","",IFERROR(INDEX('الإعدادات'!$B$16:$B$35,MATCH($D42,'الإعدادات'!$A$16:$A$35,0)),""))</x:f>
      </x:c>
      <x:c r="D42" s="121"/>
      <x:c r="E42" s="121"/>
      <x:c r="F42" s="121"/>
      <x:c r="G42" s="44"/>
      <x:c r="H42" s="62" t="str">
        <x:f>IF($A42="","",IF($C42="تدفق داخلي",$G42,0))</x:f>
      </x:c>
      <x:c r="I42" s="62" t="str">
        <x:f>IF($A42="","",IF($C42="تدفق خارجي",$G42,0))</x:f>
      </x:c>
      <x:c r="J42" s="62" t="str">
        <x:f>IF($A42="","",'الإعدادات'!$B$8+SUM($H$6:H42)-SUM($I$6:I42))</x:f>
      </x:c>
      <x:c r="K42" s="121"/>
      <x:c r="L42" s="40"/>
    </x:row>
    <x:row r="43">
      <x:c r="A43" s="46"/>
      <x:c r="B43" s="40"/>
      <x:c r="C43" s="122" t="str">
        <x:f>IF($D43="","",IFERROR(INDEX('الإعدادات'!$B$16:$B$35,MATCH($D43,'الإعدادات'!$A$16:$A$35,0)),""))</x:f>
      </x:c>
      <x:c r="D43" s="121"/>
      <x:c r="E43" s="121"/>
      <x:c r="F43" s="121"/>
      <x:c r="G43" s="44"/>
      <x:c r="H43" s="62" t="str">
        <x:f>IF($A43="","",IF($C43="تدفق داخلي",$G43,0))</x:f>
      </x:c>
      <x:c r="I43" s="62" t="str">
        <x:f>IF($A43="","",IF($C43="تدفق خارجي",$G43,0))</x:f>
      </x:c>
      <x:c r="J43" s="62" t="str">
        <x:f>IF($A43="","",'الإعدادات'!$B$8+SUM($H$6:H43)-SUM($I$6:I43))</x:f>
      </x:c>
      <x:c r="K43" s="121"/>
      <x:c r="L43" s="40"/>
    </x:row>
    <x:row r="44">
      <x:c r="A44" s="46"/>
      <x:c r="B44" s="40"/>
      <x:c r="C44" s="122" t="str">
        <x:f>IF($D44="","",IFERROR(INDEX('الإعدادات'!$B$16:$B$35,MATCH($D44,'الإعدادات'!$A$16:$A$35,0)),""))</x:f>
      </x:c>
      <x:c r="D44" s="121"/>
      <x:c r="E44" s="121"/>
      <x:c r="F44" s="121"/>
      <x:c r="G44" s="44"/>
      <x:c r="H44" s="62" t="str">
        <x:f>IF($A44="","",IF($C44="تدفق داخلي",$G44,0))</x:f>
      </x:c>
      <x:c r="I44" s="62" t="str">
        <x:f>IF($A44="","",IF($C44="تدفق خارجي",$G44,0))</x:f>
      </x:c>
      <x:c r="J44" s="62" t="str">
        <x:f>IF($A44="","",'الإعدادات'!$B$8+SUM($H$6:H44)-SUM($I$6:I44))</x:f>
      </x:c>
      <x:c r="K44" s="121"/>
      <x:c r="L44" s="40"/>
    </x:row>
    <x:row r="45">
      <x:c r="A45" s="46"/>
      <x:c r="B45" s="40"/>
      <x:c r="C45" s="122" t="str">
        <x:f>IF($D45="","",IFERROR(INDEX('الإعدادات'!$B$16:$B$35,MATCH($D45,'الإعدادات'!$A$16:$A$35,0)),""))</x:f>
      </x:c>
      <x:c r="D45" s="121"/>
      <x:c r="E45" s="121"/>
      <x:c r="F45" s="121"/>
      <x:c r="G45" s="44"/>
      <x:c r="H45" s="62" t="str">
        <x:f>IF($A45="","",IF($C45="تدفق داخلي",$G45,0))</x:f>
      </x:c>
      <x:c r="I45" s="62" t="str">
        <x:f>IF($A45="","",IF($C45="تدفق خارجي",$G45,0))</x:f>
      </x:c>
      <x:c r="J45" s="62" t="str">
        <x:f>IF($A45="","",'الإعدادات'!$B$8+SUM($H$6:H45)-SUM($I$6:I45))</x:f>
      </x:c>
      <x:c r="K45" s="121"/>
      <x:c r="L45" s="40"/>
    </x:row>
    <x:row r="46">
      <x:c r="A46" s="46"/>
      <x:c r="B46" s="40"/>
      <x:c r="C46" s="122" t="str">
        <x:f>IF($D46="","",IFERROR(INDEX('الإعدادات'!$B$16:$B$35,MATCH($D46,'الإعدادات'!$A$16:$A$35,0)),""))</x:f>
      </x:c>
      <x:c r="D46" s="121"/>
      <x:c r="E46" s="121"/>
      <x:c r="F46" s="121"/>
      <x:c r="G46" s="44"/>
      <x:c r="H46" s="62" t="str">
        <x:f>IF($A46="","",IF($C46="تدفق داخلي",$G46,0))</x:f>
      </x:c>
      <x:c r="I46" s="62" t="str">
        <x:f>IF($A46="","",IF($C46="تدفق خارجي",$G46,0))</x:f>
      </x:c>
      <x:c r="J46" s="62" t="str">
        <x:f>IF($A46="","",'الإعدادات'!$B$8+SUM($H$6:H46)-SUM($I$6:I46))</x:f>
      </x:c>
      <x:c r="K46" s="121"/>
      <x:c r="L46" s="40"/>
    </x:row>
    <x:row r="47">
      <x:c r="A47" s="46"/>
      <x:c r="B47" s="40"/>
      <x:c r="C47" s="122" t="str">
        <x:f>IF($D47="","",IFERROR(INDEX('الإعدادات'!$B$16:$B$35,MATCH($D47,'الإعدادات'!$A$16:$A$35,0)),""))</x:f>
      </x:c>
      <x:c r="D47" s="121"/>
      <x:c r="E47" s="121"/>
      <x:c r="F47" s="121"/>
      <x:c r="G47" s="44"/>
      <x:c r="H47" s="62" t="str">
        <x:f>IF($A47="","",IF($C47="تدفق داخلي",$G47,0))</x:f>
      </x:c>
      <x:c r="I47" s="62" t="str">
        <x:f>IF($A47="","",IF($C47="تدفق خارجي",$G47,0))</x:f>
      </x:c>
      <x:c r="J47" s="62" t="str">
        <x:f>IF($A47="","",'الإعدادات'!$B$8+SUM($H$6:H47)-SUM($I$6:I47))</x:f>
      </x:c>
      <x:c r="K47" s="121"/>
      <x:c r="L47" s="40"/>
    </x:row>
    <x:row r="48">
      <x:c r="A48" s="46"/>
      <x:c r="B48" s="40"/>
      <x:c r="C48" s="122" t="str">
        <x:f>IF($D48="","",IFERROR(INDEX('الإعدادات'!$B$16:$B$35,MATCH($D48,'الإعدادات'!$A$16:$A$35,0)),""))</x:f>
      </x:c>
      <x:c r="D48" s="121"/>
      <x:c r="E48" s="121"/>
      <x:c r="F48" s="121"/>
      <x:c r="G48" s="44"/>
      <x:c r="H48" s="62" t="str">
        <x:f>IF($A48="","",IF($C48="تدفق داخلي",$G48,0))</x:f>
      </x:c>
      <x:c r="I48" s="62" t="str">
        <x:f>IF($A48="","",IF($C48="تدفق خارجي",$G48,0))</x:f>
      </x:c>
      <x:c r="J48" s="62" t="str">
        <x:f>IF($A48="","",'الإعدادات'!$B$8+SUM($H$6:H48)-SUM($I$6:I48))</x:f>
      </x:c>
      <x:c r="K48" s="121"/>
      <x:c r="L48" s="40"/>
    </x:row>
    <x:row r="49">
      <x:c r="A49" s="46"/>
      <x:c r="B49" s="40"/>
      <x:c r="C49" s="122" t="str">
        <x:f>IF($D49="","",IFERROR(INDEX('الإعدادات'!$B$16:$B$35,MATCH($D49,'الإعدادات'!$A$16:$A$35,0)),""))</x:f>
      </x:c>
      <x:c r="D49" s="121"/>
      <x:c r="E49" s="121"/>
      <x:c r="F49" s="121"/>
      <x:c r="G49" s="44"/>
      <x:c r="H49" s="62" t="str">
        <x:f>IF($A49="","",IF($C49="تدفق داخلي",$G49,0))</x:f>
      </x:c>
      <x:c r="I49" s="62" t="str">
        <x:f>IF($A49="","",IF($C49="تدفق خارجي",$G49,0))</x:f>
      </x:c>
      <x:c r="J49" s="62" t="str">
        <x:f>IF($A49="","",'الإعدادات'!$B$8+SUM($H$6:H49)-SUM($I$6:I49))</x:f>
      </x:c>
      <x:c r="K49" s="121"/>
      <x:c r="L49" s="40"/>
    </x:row>
    <x:row r="50">
      <x:c r="A50" s="46"/>
      <x:c r="B50" s="40"/>
      <x:c r="C50" s="122" t="str">
        <x:f>IF($D50="","",IFERROR(INDEX('الإعدادات'!$B$16:$B$35,MATCH($D50,'الإعدادات'!$A$16:$A$35,0)),""))</x:f>
      </x:c>
      <x:c r="D50" s="121"/>
      <x:c r="E50" s="121"/>
      <x:c r="F50" s="121"/>
      <x:c r="G50" s="44"/>
      <x:c r="H50" s="62" t="str">
        <x:f>IF($A50="","",IF($C50="تدفق داخلي",$G50,0))</x:f>
      </x:c>
      <x:c r="I50" s="62" t="str">
        <x:f>IF($A50="","",IF($C50="تدفق خارجي",$G50,0))</x:f>
      </x:c>
      <x:c r="J50" s="62" t="str">
        <x:f>IF($A50="","",'الإعدادات'!$B$8+SUM($H$6:H50)-SUM($I$6:I50))</x:f>
      </x:c>
      <x:c r="K50" s="121"/>
      <x:c r="L50" s="40"/>
    </x:row>
    <x:row r="51">
      <x:c r="A51" s="46"/>
      <x:c r="B51" s="40"/>
      <x:c r="C51" s="122" t="str">
        <x:f>IF($D51="","",IFERROR(INDEX('الإعدادات'!$B$16:$B$35,MATCH($D51,'الإعدادات'!$A$16:$A$35,0)),""))</x:f>
      </x:c>
      <x:c r="D51" s="121"/>
      <x:c r="E51" s="121"/>
      <x:c r="F51" s="121"/>
      <x:c r="G51" s="44"/>
      <x:c r="H51" s="62" t="str">
        <x:f>IF($A51="","",IF($C51="تدفق داخلي",$G51,0))</x:f>
      </x:c>
      <x:c r="I51" s="62" t="str">
        <x:f>IF($A51="","",IF($C51="تدفق خارجي",$G51,0))</x:f>
      </x:c>
      <x:c r="J51" s="62" t="str">
        <x:f>IF($A51="","",'الإعدادات'!$B$8+SUM($H$6:H51)-SUM($I$6:I51))</x:f>
      </x:c>
      <x:c r="K51" s="121"/>
      <x:c r="L51" s="40"/>
    </x:row>
    <x:row r="52">
      <x:c r="A52" s="46"/>
      <x:c r="B52" s="40"/>
      <x:c r="C52" s="122" t="str">
        <x:f>IF($D52="","",IFERROR(INDEX('الإعدادات'!$B$16:$B$35,MATCH($D52,'الإعدادات'!$A$16:$A$35,0)),""))</x:f>
      </x:c>
      <x:c r="D52" s="121"/>
      <x:c r="E52" s="121"/>
      <x:c r="F52" s="121"/>
      <x:c r="G52" s="44"/>
      <x:c r="H52" s="62" t="str">
        <x:f>IF($A52="","",IF($C52="تدفق داخلي",$G52,0))</x:f>
      </x:c>
      <x:c r="I52" s="62" t="str">
        <x:f>IF($A52="","",IF($C52="تدفق خارجي",$G52,0))</x:f>
      </x:c>
      <x:c r="J52" s="62" t="str">
        <x:f>IF($A52="","",'الإعدادات'!$B$8+SUM($H$6:H52)-SUM($I$6:I52))</x:f>
      </x:c>
      <x:c r="K52" s="121"/>
      <x:c r="L52" s="40"/>
    </x:row>
    <x:row r="53">
      <x:c r="A53" s="46"/>
      <x:c r="B53" s="40"/>
      <x:c r="C53" s="122" t="str">
        <x:f>IF($D53="","",IFERROR(INDEX('الإعدادات'!$B$16:$B$35,MATCH($D53,'الإعدادات'!$A$16:$A$35,0)),""))</x:f>
      </x:c>
      <x:c r="D53" s="121"/>
      <x:c r="E53" s="121"/>
      <x:c r="F53" s="121"/>
      <x:c r="G53" s="44"/>
      <x:c r="H53" s="62" t="str">
        <x:f>IF($A53="","",IF($C53="تدفق داخلي",$G53,0))</x:f>
      </x:c>
      <x:c r="I53" s="62" t="str">
        <x:f>IF($A53="","",IF($C53="تدفق خارجي",$G53,0))</x:f>
      </x:c>
      <x:c r="J53" s="62" t="str">
        <x:f>IF($A53="","",'الإعدادات'!$B$8+SUM($H$6:H53)-SUM($I$6:I53))</x:f>
      </x:c>
      <x:c r="K53" s="121"/>
      <x:c r="L53" s="40"/>
    </x:row>
    <x:row r="54">
      <x:c r="A54" s="46"/>
      <x:c r="B54" s="40"/>
      <x:c r="C54" s="122" t="str">
        <x:f>IF($D54="","",IFERROR(INDEX('الإعدادات'!$B$16:$B$35,MATCH($D54,'الإعدادات'!$A$16:$A$35,0)),""))</x:f>
      </x:c>
      <x:c r="D54" s="121"/>
      <x:c r="E54" s="121"/>
      <x:c r="F54" s="121"/>
      <x:c r="G54" s="44"/>
      <x:c r="H54" s="62" t="str">
        <x:f>IF($A54="","",IF($C54="تدفق داخلي",$G54,0))</x:f>
      </x:c>
      <x:c r="I54" s="62" t="str">
        <x:f>IF($A54="","",IF($C54="تدفق خارجي",$G54,0))</x:f>
      </x:c>
      <x:c r="J54" s="62" t="str">
        <x:f>IF($A54="","",'الإعدادات'!$B$8+SUM($H$6:H54)-SUM($I$6:I54))</x:f>
      </x:c>
      <x:c r="K54" s="121"/>
      <x:c r="L54" s="40"/>
    </x:row>
    <x:row r="55">
      <x:c r="A55" s="46"/>
      <x:c r="B55" s="40"/>
      <x:c r="C55" s="122" t="str">
        <x:f>IF($D55="","",IFERROR(INDEX('الإعدادات'!$B$16:$B$35,MATCH($D55,'الإعدادات'!$A$16:$A$35,0)),""))</x:f>
      </x:c>
      <x:c r="D55" s="121"/>
      <x:c r="E55" s="121"/>
      <x:c r="F55" s="121"/>
      <x:c r="G55" s="44"/>
      <x:c r="H55" s="62" t="str">
        <x:f>IF($A55="","",IF($C55="تدفق داخلي",$G55,0))</x:f>
      </x:c>
      <x:c r="I55" s="62" t="str">
        <x:f>IF($A55="","",IF($C55="تدفق خارجي",$G55,0))</x:f>
      </x:c>
      <x:c r="J55" s="62" t="str">
        <x:f>IF($A55="","",'الإعدادات'!$B$8+SUM($H$6:H55)-SUM($I$6:I55))</x:f>
      </x:c>
      <x:c r="K55" s="121"/>
      <x:c r="L55" s="40"/>
    </x:row>
    <x:row r="56">
      <x:c r="A56" s="46"/>
      <x:c r="B56" s="40"/>
      <x:c r="C56" s="122" t="str">
        <x:f>IF($D56="","",IFERROR(INDEX('الإعدادات'!$B$16:$B$35,MATCH($D56,'الإعدادات'!$A$16:$A$35,0)),""))</x:f>
      </x:c>
      <x:c r="D56" s="121"/>
      <x:c r="E56" s="121"/>
      <x:c r="F56" s="121"/>
      <x:c r="G56" s="44"/>
      <x:c r="H56" s="62" t="str">
        <x:f>IF($A56="","",IF($C56="تدفق داخلي",$G56,0))</x:f>
      </x:c>
      <x:c r="I56" s="62" t="str">
        <x:f>IF($A56="","",IF($C56="تدفق خارجي",$G56,0))</x:f>
      </x:c>
      <x:c r="J56" s="62" t="str">
        <x:f>IF($A56="","",'الإعدادات'!$B$8+SUM($H$6:H56)-SUM($I$6:I56))</x:f>
      </x:c>
      <x:c r="K56" s="121"/>
      <x:c r="L56" s="40"/>
    </x:row>
    <x:row r="57">
      <x:c r="A57" s="46"/>
      <x:c r="B57" s="40"/>
      <x:c r="C57" s="122" t="str">
        <x:f>IF($D57="","",IFERROR(INDEX('الإعدادات'!$B$16:$B$35,MATCH($D57,'الإعدادات'!$A$16:$A$35,0)),""))</x:f>
      </x:c>
      <x:c r="D57" s="121"/>
      <x:c r="E57" s="121"/>
      <x:c r="F57" s="121"/>
      <x:c r="G57" s="44"/>
      <x:c r="H57" s="62" t="str">
        <x:f>IF($A57="","",IF($C57="تدفق داخلي",$G57,0))</x:f>
      </x:c>
      <x:c r="I57" s="62" t="str">
        <x:f>IF($A57="","",IF($C57="تدفق خارجي",$G57,0))</x:f>
      </x:c>
      <x:c r="J57" s="62" t="str">
        <x:f>IF($A57="","",'الإعدادات'!$B$8+SUM($H$6:H57)-SUM($I$6:I57))</x:f>
      </x:c>
      <x:c r="K57" s="121"/>
      <x:c r="L57" s="40"/>
    </x:row>
    <x:row r="58">
      <x:c r="A58" s="46"/>
      <x:c r="B58" s="40"/>
      <x:c r="C58" s="122" t="str">
        <x:f>IF($D58="","",IFERROR(INDEX('الإعدادات'!$B$16:$B$35,MATCH($D58,'الإعدادات'!$A$16:$A$35,0)),""))</x:f>
      </x:c>
      <x:c r="D58" s="121"/>
      <x:c r="E58" s="121"/>
      <x:c r="F58" s="121"/>
      <x:c r="G58" s="44"/>
      <x:c r="H58" s="62" t="str">
        <x:f>IF($A58="","",IF($C58="تدفق داخلي",$G58,0))</x:f>
      </x:c>
      <x:c r="I58" s="62" t="str">
        <x:f>IF($A58="","",IF($C58="تدفق خارجي",$G58,0))</x:f>
      </x:c>
      <x:c r="J58" s="62" t="str">
        <x:f>IF($A58="","",'الإعدادات'!$B$8+SUM($H$6:H58)-SUM($I$6:I58))</x:f>
      </x:c>
      <x:c r="K58" s="121"/>
      <x:c r="L58" s="40"/>
    </x:row>
    <x:row r="59">
      <x:c r="A59" s="46"/>
      <x:c r="B59" s="40"/>
      <x:c r="C59" s="122" t="str">
        <x:f>IF($D59="","",IFERROR(INDEX('الإعدادات'!$B$16:$B$35,MATCH($D59,'الإعدادات'!$A$16:$A$35,0)),""))</x:f>
      </x:c>
      <x:c r="D59" s="121"/>
      <x:c r="E59" s="121"/>
      <x:c r="F59" s="121"/>
      <x:c r="G59" s="44"/>
      <x:c r="H59" s="62" t="str">
        <x:f>IF($A59="","",IF($C59="تدفق داخلي",$G59,0))</x:f>
      </x:c>
      <x:c r="I59" s="62" t="str">
        <x:f>IF($A59="","",IF($C59="تدفق خارجي",$G59,0))</x:f>
      </x:c>
      <x:c r="J59" s="62" t="str">
        <x:f>IF($A59="","",'الإعدادات'!$B$8+SUM($H$6:H59)-SUM($I$6:I59))</x:f>
      </x:c>
      <x:c r="K59" s="121"/>
      <x:c r="L59" s="40"/>
    </x:row>
    <x:row r="60">
      <x:c r="A60" s="46"/>
      <x:c r="B60" s="40"/>
      <x:c r="C60" s="122" t="str">
        <x:f>IF($D60="","",IFERROR(INDEX('الإعدادات'!$B$16:$B$35,MATCH($D60,'الإعدادات'!$A$16:$A$35,0)),""))</x:f>
      </x:c>
      <x:c r="D60" s="121"/>
      <x:c r="E60" s="121"/>
      <x:c r="F60" s="121"/>
      <x:c r="G60" s="44"/>
      <x:c r="H60" s="62" t="str">
        <x:f>IF($A60="","",IF($C60="تدفق داخلي",$G60,0))</x:f>
      </x:c>
      <x:c r="I60" s="62" t="str">
        <x:f>IF($A60="","",IF($C60="تدفق خارجي",$G60,0))</x:f>
      </x:c>
      <x:c r="J60" s="62" t="str">
        <x:f>IF($A60="","",'الإعدادات'!$B$8+SUM($H$6:H60)-SUM($I$6:I60))</x:f>
      </x:c>
      <x:c r="K60" s="121"/>
      <x:c r="L60" s="40"/>
    </x:row>
    <x:row r="61">
      <x:c r="A61" s="46"/>
      <x:c r="B61" s="40"/>
      <x:c r="C61" s="122" t="str">
        <x:f>IF($D61="","",IFERROR(INDEX('الإعدادات'!$B$16:$B$35,MATCH($D61,'الإعدادات'!$A$16:$A$35,0)),""))</x:f>
      </x:c>
      <x:c r="D61" s="121"/>
      <x:c r="E61" s="121"/>
      <x:c r="F61" s="121"/>
      <x:c r="G61" s="44"/>
      <x:c r="H61" s="62" t="str">
        <x:f>IF($A61="","",IF($C61="تدفق داخلي",$G61,0))</x:f>
      </x:c>
      <x:c r="I61" s="62" t="str">
        <x:f>IF($A61="","",IF($C61="تدفق خارجي",$G61,0))</x:f>
      </x:c>
      <x:c r="J61" s="62" t="str">
        <x:f>IF($A61="","",'الإعدادات'!$B$8+SUM($H$6:H61)-SUM($I$6:I61))</x:f>
      </x:c>
      <x:c r="K61" s="121"/>
      <x:c r="L61" s="40"/>
    </x:row>
    <x:row r="62">
      <x:c r="A62" s="46"/>
      <x:c r="B62" s="40"/>
      <x:c r="C62" s="122" t="str">
        <x:f>IF($D62="","",IFERROR(INDEX('الإعدادات'!$B$16:$B$35,MATCH($D62,'الإعدادات'!$A$16:$A$35,0)),""))</x:f>
      </x:c>
      <x:c r="D62" s="121"/>
      <x:c r="E62" s="121"/>
      <x:c r="F62" s="121"/>
      <x:c r="G62" s="44"/>
      <x:c r="H62" s="62" t="str">
        <x:f>IF($A62="","",IF($C62="تدفق داخلي",$G62,0))</x:f>
      </x:c>
      <x:c r="I62" s="62" t="str">
        <x:f>IF($A62="","",IF($C62="تدفق خارجي",$G62,0))</x:f>
      </x:c>
      <x:c r="J62" s="62" t="str">
        <x:f>IF($A62="","",'الإعدادات'!$B$8+SUM($H$6:H62)-SUM($I$6:I62))</x:f>
      </x:c>
      <x:c r="K62" s="121"/>
      <x:c r="L62" s="40"/>
    </x:row>
    <x:row r="63">
      <x:c r="A63" s="46"/>
      <x:c r="B63" s="40"/>
      <x:c r="C63" s="122" t="str">
        <x:f>IF($D63="","",IFERROR(INDEX('الإعدادات'!$B$16:$B$35,MATCH($D63,'الإعدادات'!$A$16:$A$35,0)),""))</x:f>
      </x:c>
      <x:c r="D63" s="121"/>
      <x:c r="E63" s="121"/>
      <x:c r="F63" s="121"/>
      <x:c r="G63" s="44"/>
      <x:c r="H63" s="62" t="str">
        <x:f>IF($A63="","",IF($C63="تدفق داخلي",$G63,0))</x:f>
      </x:c>
      <x:c r="I63" s="62" t="str">
        <x:f>IF($A63="","",IF($C63="تدفق خارجي",$G63,0))</x:f>
      </x:c>
      <x:c r="J63" s="62" t="str">
        <x:f>IF($A63="","",'الإعدادات'!$B$8+SUM($H$6:H63)-SUM($I$6:I63))</x:f>
      </x:c>
      <x:c r="K63" s="121"/>
      <x:c r="L63" s="40"/>
    </x:row>
    <x:row r="64">
      <x:c r="A64" s="46"/>
      <x:c r="B64" s="40"/>
      <x:c r="C64" s="122" t="str">
        <x:f>IF($D64="","",IFERROR(INDEX('الإعدادات'!$B$16:$B$35,MATCH($D64,'الإعدادات'!$A$16:$A$35,0)),""))</x:f>
      </x:c>
      <x:c r="D64" s="121"/>
      <x:c r="E64" s="121"/>
      <x:c r="F64" s="121"/>
      <x:c r="G64" s="44"/>
      <x:c r="H64" s="62" t="str">
        <x:f>IF($A64="","",IF($C64="تدفق داخلي",$G64,0))</x:f>
      </x:c>
      <x:c r="I64" s="62" t="str">
        <x:f>IF($A64="","",IF($C64="تدفق خارجي",$G64,0))</x:f>
      </x:c>
      <x:c r="J64" s="62" t="str">
        <x:f>IF($A64="","",'الإعدادات'!$B$8+SUM($H$6:H64)-SUM($I$6:I64))</x:f>
      </x:c>
      <x:c r="K64" s="121"/>
      <x:c r="L64" s="40"/>
    </x:row>
    <x:row r="65">
      <x:c r="A65" s="46"/>
      <x:c r="B65" s="40"/>
      <x:c r="C65" s="122" t="str">
        <x:f>IF($D65="","",IFERROR(INDEX('الإعدادات'!$B$16:$B$35,MATCH($D65,'الإعدادات'!$A$16:$A$35,0)),""))</x:f>
      </x:c>
      <x:c r="D65" s="121"/>
      <x:c r="E65" s="121"/>
      <x:c r="F65" s="121"/>
      <x:c r="G65" s="44"/>
      <x:c r="H65" s="62" t="str">
        <x:f>IF($A65="","",IF($C65="تدفق داخلي",$G65,0))</x:f>
      </x:c>
      <x:c r="I65" s="62" t="str">
        <x:f>IF($A65="","",IF($C65="تدفق خارجي",$G65,0))</x:f>
      </x:c>
      <x:c r="J65" s="62" t="str">
        <x:f>IF($A65="","",'الإعدادات'!$B$8+SUM($H$6:H65)-SUM($I$6:I65))</x:f>
      </x:c>
      <x:c r="K65" s="121"/>
      <x:c r="L65" s="40"/>
    </x:row>
    <x:row r="66">
      <x:c r="A66" s="46"/>
      <x:c r="B66" s="40"/>
      <x:c r="C66" s="122" t="str">
        <x:f>IF($D66="","",IFERROR(INDEX('الإعدادات'!$B$16:$B$35,MATCH($D66,'الإعدادات'!$A$16:$A$35,0)),""))</x:f>
      </x:c>
      <x:c r="D66" s="121"/>
      <x:c r="E66" s="121"/>
      <x:c r="F66" s="121"/>
      <x:c r="G66" s="44"/>
      <x:c r="H66" s="62" t="str">
        <x:f>IF($A66="","",IF($C66="تدفق داخلي",$G66,0))</x:f>
      </x:c>
      <x:c r="I66" s="62" t="str">
        <x:f>IF($A66="","",IF($C66="تدفق خارجي",$G66,0))</x:f>
      </x:c>
      <x:c r="J66" s="62" t="str">
        <x:f>IF($A66="","",'الإعدادات'!$B$8+SUM($H$6:H66)-SUM($I$6:I66))</x:f>
      </x:c>
      <x:c r="K66" s="121"/>
      <x:c r="L66" s="40"/>
    </x:row>
    <x:row r="67">
      <x:c r="A67" s="46"/>
      <x:c r="B67" s="40"/>
      <x:c r="C67" s="122" t="str">
        <x:f>IF($D67="","",IFERROR(INDEX('الإعدادات'!$B$16:$B$35,MATCH($D67,'الإعدادات'!$A$16:$A$35,0)),""))</x:f>
      </x:c>
      <x:c r="D67" s="121"/>
      <x:c r="E67" s="121"/>
      <x:c r="F67" s="121"/>
      <x:c r="G67" s="44"/>
      <x:c r="H67" s="62" t="str">
        <x:f>IF($A67="","",IF($C67="تدفق داخلي",$G67,0))</x:f>
      </x:c>
      <x:c r="I67" s="62" t="str">
        <x:f>IF($A67="","",IF($C67="تدفق خارجي",$G67,0))</x:f>
      </x:c>
      <x:c r="J67" s="62" t="str">
        <x:f>IF($A67="","",'الإعدادات'!$B$8+SUM($H$6:H67)-SUM($I$6:I67))</x:f>
      </x:c>
      <x:c r="K67" s="121"/>
      <x:c r="L67" s="40"/>
    </x:row>
    <x:row r="68">
      <x:c r="A68" s="46"/>
      <x:c r="B68" s="40"/>
      <x:c r="C68" s="122" t="str">
        <x:f>IF($D68="","",IFERROR(INDEX('الإعدادات'!$B$16:$B$35,MATCH($D68,'الإعدادات'!$A$16:$A$35,0)),""))</x:f>
      </x:c>
      <x:c r="D68" s="121"/>
      <x:c r="E68" s="121"/>
      <x:c r="F68" s="121"/>
      <x:c r="G68" s="44"/>
      <x:c r="H68" s="62" t="str">
        <x:f>IF($A68="","",IF($C68="تدفق داخلي",$G68,0))</x:f>
      </x:c>
      <x:c r="I68" s="62" t="str">
        <x:f>IF($A68="","",IF($C68="تدفق خارجي",$G68,0))</x:f>
      </x:c>
      <x:c r="J68" s="62" t="str">
        <x:f>IF($A68="","",'الإعدادات'!$B$8+SUM($H$6:H68)-SUM($I$6:I68))</x:f>
      </x:c>
      <x:c r="K68" s="121"/>
      <x:c r="L68" s="40"/>
    </x:row>
    <x:row r="69">
      <x:c r="A69" s="46"/>
      <x:c r="B69" s="40"/>
      <x:c r="C69" s="122" t="str">
        <x:f>IF($D69="","",IFERROR(INDEX('الإعدادات'!$B$16:$B$35,MATCH($D69,'الإعدادات'!$A$16:$A$35,0)),""))</x:f>
      </x:c>
      <x:c r="D69" s="121"/>
      <x:c r="E69" s="121"/>
      <x:c r="F69" s="121"/>
      <x:c r="G69" s="44"/>
      <x:c r="H69" s="62" t="str">
        <x:f>IF($A69="","",IF($C69="تدفق داخلي",$G69,0))</x:f>
      </x:c>
      <x:c r="I69" s="62" t="str">
        <x:f>IF($A69="","",IF($C69="تدفق خارجي",$G69,0))</x:f>
      </x:c>
      <x:c r="J69" s="62" t="str">
        <x:f>IF($A69="","",'الإعدادات'!$B$8+SUM($H$6:H69)-SUM($I$6:I69))</x:f>
      </x:c>
      <x:c r="K69" s="121"/>
      <x:c r="L69" s="40"/>
    </x:row>
    <x:row r="70">
      <x:c r="A70" s="46"/>
      <x:c r="B70" s="40"/>
      <x:c r="C70" s="122" t="str">
        <x:f>IF($D70="","",IFERROR(INDEX('الإعدادات'!$B$16:$B$35,MATCH($D70,'الإعدادات'!$A$16:$A$35,0)),""))</x:f>
      </x:c>
      <x:c r="D70" s="121"/>
      <x:c r="E70" s="121"/>
      <x:c r="F70" s="121"/>
      <x:c r="G70" s="44"/>
      <x:c r="H70" s="62" t="str">
        <x:f>IF($A70="","",IF($C70="تدفق داخلي",$G70,0))</x:f>
      </x:c>
      <x:c r="I70" s="62" t="str">
        <x:f>IF($A70="","",IF($C70="تدفق خارجي",$G70,0))</x:f>
      </x:c>
      <x:c r="J70" s="62" t="str">
        <x:f>IF($A70="","",'الإعدادات'!$B$8+SUM($H$6:H70)-SUM($I$6:I70))</x:f>
      </x:c>
      <x:c r="K70" s="121"/>
      <x:c r="L70" s="40"/>
    </x:row>
    <x:row r="71">
      <x:c r="A71" s="46"/>
      <x:c r="B71" s="40"/>
      <x:c r="C71" s="122" t="str">
        <x:f>IF($D71="","",IFERROR(INDEX('الإعدادات'!$B$16:$B$35,MATCH($D71,'الإعدادات'!$A$16:$A$35,0)),""))</x:f>
      </x:c>
      <x:c r="D71" s="121"/>
      <x:c r="E71" s="121"/>
      <x:c r="F71" s="121"/>
      <x:c r="G71" s="44"/>
      <x:c r="H71" s="62" t="str">
        <x:f>IF($A71="","",IF($C71="تدفق داخلي",$G71,0))</x:f>
      </x:c>
      <x:c r="I71" s="62" t="str">
        <x:f>IF($A71="","",IF($C71="تدفق خارجي",$G71,0))</x:f>
      </x:c>
      <x:c r="J71" s="62" t="str">
        <x:f>IF($A71="","",'الإعدادات'!$B$8+SUM($H$6:H71)-SUM($I$6:I71))</x:f>
      </x:c>
      <x:c r="K71" s="121"/>
      <x:c r="L71" s="40"/>
    </x:row>
    <x:row r="72">
      <x:c r="A72" s="46"/>
      <x:c r="B72" s="40"/>
      <x:c r="C72" s="122" t="str">
        <x:f>IF($D72="","",IFERROR(INDEX('الإعدادات'!$B$16:$B$35,MATCH($D72,'الإعدادات'!$A$16:$A$35,0)),""))</x:f>
      </x:c>
      <x:c r="D72" s="121"/>
      <x:c r="E72" s="121"/>
      <x:c r="F72" s="121"/>
      <x:c r="G72" s="44"/>
      <x:c r="H72" s="62" t="str">
        <x:f>IF($A72="","",IF($C72="تدفق داخلي",$G72,0))</x:f>
      </x:c>
      <x:c r="I72" s="62" t="str">
        <x:f>IF($A72="","",IF($C72="تدفق خارجي",$G72,0))</x:f>
      </x:c>
      <x:c r="J72" s="62" t="str">
        <x:f>IF($A72="","",'الإعدادات'!$B$8+SUM($H$6:H72)-SUM($I$6:I72))</x:f>
      </x:c>
      <x:c r="K72" s="121"/>
      <x:c r="L72" s="40"/>
    </x:row>
    <x:row r="73">
      <x:c r="A73" s="46"/>
      <x:c r="B73" s="40"/>
      <x:c r="C73" s="122" t="str">
        <x:f>IF($D73="","",IFERROR(INDEX('الإعدادات'!$B$16:$B$35,MATCH($D73,'الإعدادات'!$A$16:$A$35,0)),""))</x:f>
      </x:c>
      <x:c r="D73" s="121"/>
      <x:c r="E73" s="121"/>
      <x:c r="F73" s="121"/>
      <x:c r="G73" s="44"/>
      <x:c r="H73" s="62" t="str">
        <x:f>IF($A73="","",IF($C73="تدفق داخلي",$G73,0))</x:f>
      </x:c>
      <x:c r="I73" s="62" t="str">
        <x:f>IF($A73="","",IF($C73="تدفق خارجي",$G73,0))</x:f>
      </x:c>
      <x:c r="J73" s="62" t="str">
        <x:f>IF($A73="","",'الإعدادات'!$B$8+SUM($H$6:H73)-SUM($I$6:I73))</x:f>
      </x:c>
      <x:c r="K73" s="121"/>
      <x:c r="L73" s="40"/>
    </x:row>
    <x:row r="74">
      <x:c r="A74" s="46"/>
      <x:c r="B74" s="40"/>
      <x:c r="C74" s="122" t="str">
        <x:f>IF($D74="","",IFERROR(INDEX('الإعدادات'!$B$16:$B$35,MATCH($D74,'الإعدادات'!$A$16:$A$35,0)),""))</x:f>
      </x:c>
      <x:c r="D74" s="121"/>
      <x:c r="E74" s="121"/>
      <x:c r="F74" s="121"/>
      <x:c r="G74" s="44"/>
      <x:c r="H74" s="62" t="str">
        <x:f>IF($A74="","",IF($C74="تدفق داخلي",$G74,0))</x:f>
      </x:c>
      <x:c r="I74" s="62" t="str">
        <x:f>IF($A74="","",IF($C74="تدفق خارجي",$G74,0))</x:f>
      </x:c>
      <x:c r="J74" s="62" t="str">
        <x:f>IF($A74="","",'الإعدادات'!$B$8+SUM($H$6:H74)-SUM($I$6:I74))</x:f>
      </x:c>
      <x:c r="K74" s="121"/>
      <x:c r="L74" s="40"/>
    </x:row>
    <x:row r="75">
      <x:c r="A75" s="46"/>
      <x:c r="B75" s="40"/>
      <x:c r="C75" s="122" t="str">
        <x:f>IF($D75="","",IFERROR(INDEX('الإعدادات'!$B$16:$B$35,MATCH($D75,'الإعدادات'!$A$16:$A$35,0)),""))</x:f>
      </x:c>
      <x:c r="D75" s="121"/>
      <x:c r="E75" s="121"/>
      <x:c r="F75" s="121"/>
      <x:c r="G75" s="44"/>
      <x:c r="H75" s="62" t="str">
        <x:f>IF($A75="","",IF($C75="تدفق داخلي",$G75,0))</x:f>
      </x:c>
      <x:c r="I75" s="62" t="str">
        <x:f>IF($A75="","",IF($C75="تدفق خارجي",$G75,0))</x:f>
      </x:c>
      <x:c r="J75" s="62" t="str">
        <x:f>IF($A75="","",'الإعدادات'!$B$8+SUM($H$6:H75)-SUM($I$6:I75))</x:f>
      </x:c>
      <x:c r="K75" s="121"/>
      <x:c r="L75" s="40"/>
    </x:row>
    <x:row r="76">
      <x:c r="A76" s="46"/>
      <x:c r="B76" s="40"/>
      <x:c r="C76" s="122" t="str">
        <x:f>IF($D76="","",IFERROR(INDEX('الإعدادات'!$B$16:$B$35,MATCH($D76,'الإعدادات'!$A$16:$A$35,0)),""))</x:f>
      </x:c>
      <x:c r="D76" s="121"/>
      <x:c r="E76" s="121"/>
      <x:c r="F76" s="121"/>
      <x:c r="G76" s="44"/>
      <x:c r="H76" s="62" t="str">
        <x:f>IF($A76="","",IF($C76="تدفق داخلي",$G76,0))</x:f>
      </x:c>
      <x:c r="I76" s="62" t="str">
        <x:f>IF($A76="","",IF($C76="تدفق خارجي",$G76,0))</x:f>
      </x:c>
      <x:c r="J76" s="62" t="str">
        <x:f>IF($A76="","",'الإعدادات'!$B$8+SUM($H$6:H76)-SUM($I$6:I76))</x:f>
      </x:c>
      <x:c r="K76" s="121"/>
      <x:c r="L76" s="40"/>
    </x:row>
    <x:row r="77">
      <x:c r="A77" s="46"/>
      <x:c r="B77" s="40"/>
      <x:c r="C77" s="122" t="str">
        <x:f>IF($D77="","",IFERROR(INDEX('الإعدادات'!$B$16:$B$35,MATCH($D77,'الإعدادات'!$A$16:$A$35,0)),""))</x:f>
      </x:c>
      <x:c r="D77" s="121"/>
      <x:c r="E77" s="121"/>
      <x:c r="F77" s="121"/>
      <x:c r="G77" s="44"/>
      <x:c r="H77" s="62" t="str">
        <x:f>IF($A77="","",IF($C77="تدفق داخلي",$G77,0))</x:f>
      </x:c>
      <x:c r="I77" s="62" t="str">
        <x:f>IF($A77="","",IF($C77="تدفق خارجي",$G77,0))</x:f>
      </x:c>
      <x:c r="J77" s="62" t="str">
        <x:f>IF($A77="","",'الإعدادات'!$B$8+SUM($H$6:H77)-SUM($I$6:I77))</x:f>
      </x:c>
      <x:c r="K77" s="121"/>
      <x:c r="L77" s="40"/>
    </x:row>
    <x:row r="78">
      <x:c r="A78" s="46"/>
      <x:c r="B78" s="40"/>
      <x:c r="C78" s="122" t="str">
        <x:f>IF($D78="","",IFERROR(INDEX('الإعدادات'!$B$16:$B$35,MATCH($D78,'الإعدادات'!$A$16:$A$35,0)),""))</x:f>
      </x:c>
      <x:c r="D78" s="121"/>
      <x:c r="E78" s="121"/>
      <x:c r="F78" s="121"/>
      <x:c r="G78" s="44"/>
      <x:c r="H78" s="62" t="str">
        <x:f>IF($A78="","",IF($C78="تدفق داخلي",$G78,0))</x:f>
      </x:c>
      <x:c r="I78" s="62" t="str">
        <x:f>IF($A78="","",IF($C78="تدفق خارجي",$G78,0))</x:f>
      </x:c>
      <x:c r="J78" s="62" t="str">
        <x:f>IF($A78="","",'الإعدادات'!$B$8+SUM($H$6:H78)-SUM($I$6:I78))</x:f>
      </x:c>
      <x:c r="K78" s="121"/>
      <x:c r="L78" s="40"/>
    </x:row>
    <x:row r="79">
      <x:c r="A79" s="46"/>
      <x:c r="B79" s="40"/>
      <x:c r="C79" s="122" t="str">
        <x:f>IF($D79="","",IFERROR(INDEX('الإعدادات'!$B$16:$B$35,MATCH($D79,'الإعدادات'!$A$16:$A$35,0)),""))</x:f>
      </x:c>
      <x:c r="D79" s="121"/>
      <x:c r="E79" s="121"/>
      <x:c r="F79" s="121"/>
      <x:c r="G79" s="44"/>
      <x:c r="H79" s="62" t="str">
        <x:f>IF($A79="","",IF($C79="تدفق داخلي",$G79,0))</x:f>
      </x:c>
      <x:c r="I79" s="62" t="str">
        <x:f>IF($A79="","",IF($C79="تدفق خارجي",$G79,0))</x:f>
      </x:c>
      <x:c r="J79" s="62" t="str">
        <x:f>IF($A79="","",'الإعدادات'!$B$8+SUM($H$6:H79)-SUM($I$6:I79))</x:f>
      </x:c>
      <x:c r="K79" s="121"/>
      <x:c r="L79" s="40"/>
    </x:row>
    <x:row r="80">
      <x:c r="A80" s="46"/>
      <x:c r="B80" s="40"/>
      <x:c r="C80" s="122" t="str">
        <x:f>IF($D80="","",IFERROR(INDEX('الإعدادات'!$B$16:$B$35,MATCH($D80,'الإعدادات'!$A$16:$A$35,0)),""))</x:f>
      </x:c>
      <x:c r="D80" s="121"/>
      <x:c r="E80" s="121"/>
      <x:c r="F80" s="121"/>
      <x:c r="G80" s="44"/>
      <x:c r="H80" s="62" t="str">
        <x:f>IF($A80="","",IF($C80="تدفق داخلي",$G80,0))</x:f>
      </x:c>
      <x:c r="I80" s="62" t="str">
        <x:f>IF($A80="","",IF($C80="تدفق خارجي",$G80,0))</x:f>
      </x:c>
      <x:c r="J80" s="62" t="str">
        <x:f>IF($A80="","",'الإعدادات'!$B$8+SUM($H$6:H80)-SUM($I$6:I80))</x:f>
      </x:c>
      <x:c r="K80" s="121"/>
      <x:c r="L80" s="40"/>
    </x:row>
    <x:row r="81">
      <x:c r="A81" s="46"/>
      <x:c r="B81" s="40"/>
      <x:c r="C81" s="122" t="str">
        <x:f>IF($D81="","",IFERROR(INDEX('الإعدادات'!$B$16:$B$35,MATCH($D81,'الإعدادات'!$A$16:$A$35,0)),""))</x:f>
      </x:c>
      <x:c r="D81" s="121"/>
      <x:c r="E81" s="121"/>
      <x:c r="F81" s="121"/>
      <x:c r="G81" s="44"/>
      <x:c r="H81" s="62" t="str">
        <x:f>IF($A81="","",IF($C81="تدفق داخلي",$G81,0))</x:f>
      </x:c>
      <x:c r="I81" s="62" t="str">
        <x:f>IF($A81="","",IF($C81="تدفق خارجي",$G81,0))</x:f>
      </x:c>
      <x:c r="J81" s="62" t="str">
        <x:f>IF($A81="","",'الإعدادات'!$B$8+SUM($H$6:H81)-SUM($I$6:I81))</x:f>
      </x:c>
      <x:c r="K81" s="121"/>
      <x:c r="L81" s="40"/>
    </x:row>
    <x:row r="82">
      <x:c r="A82" s="46"/>
      <x:c r="B82" s="40"/>
      <x:c r="C82" s="122" t="str">
        <x:f>IF($D82="","",IFERROR(INDEX('الإعدادات'!$B$16:$B$35,MATCH($D82,'الإعدادات'!$A$16:$A$35,0)),""))</x:f>
      </x:c>
      <x:c r="D82" s="121"/>
      <x:c r="E82" s="121"/>
      <x:c r="F82" s="121"/>
      <x:c r="G82" s="44"/>
      <x:c r="H82" s="62" t="str">
        <x:f>IF($A82="","",IF($C82="تدفق داخلي",$G82,0))</x:f>
      </x:c>
      <x:c r="I82" s="62" t="str">
        <x:f>IF($A82="","",IF($C82="تدفق خارجي",$G82,0))</x:f>
      </x:c>
      <x:c r="J82" s="62" t="str">
        <x:f>IF($A82="","",'الإعدادات'!$B$8+SUM($H$6:H82)-SUM($I$6:I82))</x:f>
      </x:c>
      <x:c r="K82" s="121"/>
      <x:c r="L82" s="40"/>
    </x:row>
    <x:row r="83">
      <x:c r="A83" s="46"/>
      <x:c r="B83" s="40"/>
      <x:c r="C83" s="122" t="str">
        <x:f>IF($D83="","",IFERROR(INDEX('الإعدادات'!$B$16:$B$35,MATCH($D83,'الإعدادات'!$A$16:$A$35,0)),""))</x:f>
      </x:c>
      <x:c r="D83" s="121"/>
      <x:c r="E83" s="121"/>
      <x:c r="F83" s="121"/>
      <x:c r="G83" s="44"/>
      <x:c r="H83" s="62" t="str">
        <x:f>IF($A83="","",IF($C83="تدفق داخلي",$G83,0))</x:f>
      </x:c>
      <x:c r="I83" s="62" t="str">
        <x:f>IF($A83="","",IF($C83="تدفق خارجي",$G83,0))</x:f>
      </x:c>
      <x:c r="J83" s="62" t="str">
        <x:f>IF($A83="","",'الإعدادات'!$B$8+SUM($H$6:H83)-SUM($I$6:I83))</x:f>
      </x:c>
      <x:c r="K83" s="121"/>
      <x:c r="L83" s="40"/>
    </x:row>
    <x:row r="84">
      <x:c r="A84" s="46"/>
      <x:c r="B84" s="40"/>
      <x:c r="C84" s="122" t="str">
        <x:f>IF($D84="","",IFERROR(INDEX('الإعدادات'!$B$16:$B$35,MATCH($D84,'الإعدادات'!$A$16:$A$35,0)),""))</x:f>
      </x:c>
      <x:c r="D84" s="121"/>
      <x:c r="E84" s="121"/>
      <x:c r="F84" s="121"/>
      <x:c r="G84" s="44"/>
      <x:c r="H84" s="62" t="str">
        <x:f>IF($A84="","",IF($C84="تدفق داخلي",$G84,0))</x:f>
      </x:c>
      <x:c r="I84" s="62" t="str">
        <x:f>IF($A84="","",IF($C84="تدفق خارجي",$G84,0))</x:f>
      </x:c>
      <x:c r="J84" s="62" t="str">
        <x:f>IF($A84="","",'الإعدادات'!$B$8+SUM($H$6:H84)-SUM($I$6:I84))</x:f>
      </x:c>
      <x:c r="K84" s="121"/>
      <x:c r="L84" s="40"/>
    </x:row>
    <x:row r="85">
      <x:c r="A85" s="46"/>
      <x:c r="B85" s="40"/>
      <x:c r="C85" s="122" t="str">
        <x:f>IF($D85="","",IFERROR(INDEX('الإعدادات'!$B$16:$B$35,MATCH($D85,'الإعدادات'!$A$16:$A$35,0)),""))</x:f>
      </x:c>
      <x:c r="D85" s="121"/>
      <x:c r="E85" s="121"/>
      <x:c r="F85" s="121"/>
      <x:c r="G85" s="44"/>
      <x:c r="H85" s="62" t="str">
        <x:f>IF($A85="","",IF($C85="تدفق داخلي",$G85,0))</x:f>
      </x:c>
      <x:c r="I85" s="62" t="str">
        <x:f>IF($A85="","",IF($C85="تدفق خارجي",$G85,0))</x:f>
      </x:c>
      <x:c r="J85" s="62" t="str">
        <x:f>IF($A85="","",'الإعدادات'!$B$8+SUM($H$6:H85)-SUM($I$6:I85))</x:f>
      </x:c>
      <x:c r="K85" s="121"/>
      <x:c r="L85" s="40"/>
    </x:row>
    <x:row r="86">
      <x:c r="A86" s="46"/>
      <x:c r="B86" s="40"/>
      <x:c r="C86" s="122" t="str">
        <x:f>IF($D86="","",IFERROR(INDEX('الإعدادات'!$B$16:$B$35,MATCH($D86,'الإعدادات'!$A$16:$A$35,0)),""))</x:f>
      </x:c>
      <x:c r="D86" s="121"/>
      <x:c r="E86" s="121"/>
      <x:c r="F86" s="121"/>
      <x:c r="G86" s="44"/>
      <x:c r="H86" s="62" t="str">
        <x:f>IF($A86="","",IF($C86="تدفق داخلي",$G86,0))</x:f>
      </x:c>
      <x:c r="I86" s="62" t="str">
        <x:f>IF($A86="","",IF($C86="تدفق خارجي",$G86,0))</x:f>
      </x:c>
      <x:c r="J86" s="62" t="str">
        <x:f>IF($A86="","",'الإعدادات'!$B$8+SUM($H$6:H86)-SUM($I$6:I86))</x:f>
      </x:c>
      <x:c r="K86" s="121"/>
      <x:c r="L86" s="40"/>
    </x:row>
    <x:row r="87">
      <x:c r="A87" s="46"/>
      <x:c r="B87" s="40"/>
      <x:c r="C87" s="122" t="str">
        <x:f>IF($D87="","",IFERROR(INDEX('الإعدادات'!$B$16:$B$35,MATCH($D87,'الإعدادات'!$A$16:$A$35,0)),""))</x:f>
      </x:c>
      <x:c r="D87" s="121"/>
      <x:c r="E87" s="121"/>
      <x:c r="F87" s="121"/>
      <x:c r="G87" s="44"/>
      <x:c r="H87" s="62" t="str">
        <x:f>IF($A87="","",IF($C87="تدفق داخلي",$G87,0))</x:f>
      </x:c>
      <x:c r="I87" s="62" t="str">
        <x:f>IF($A87="","",IF($C87="تدفق خارجي",$G87,0))</x:f>
      </x:c>
      <x:c r="J87" s="62" t="str">
        <x:f>IF($A87="","",'الإعدادات'!$B$8+SUM($H$6:H87)-SUM($I$6:I87))</x:f>
      </x:c>
      <x:c r="K87" s="121"/>
      <x:c r="L87" s="40"/>
    </x:row>
    <x:row r="88">
      <x:c r="A88" s="46"/>
      <x:c r="B88" s="40"/>
      <x:c r="C88" s="122" t="str">
        <x:f>IF($D88="","",IFERROR(INDEX('الإعدادات'!$B$16:$B$35,MATCH($D88,'الإعدادات'!$A$16:$A$35,0)),""))</x:f>
      </x:c>
      <x:c r="D88" s="121"/>
      <x:c r="E88" s="121"/>
      <x:c r="F88" s="121"/>
      <x:c r="G88" s="44"/>
      <x:c r="H88" s="62" t="str">
        <x:f>IF($A88="","",IF($C88="تدفق داخلي",$G88,0))</x:f>
      </x:c>
      <x:c r="I88" s="62" t="str">
        <x:f>IF($A88="","",IF($C88="تدفق خارجي",$G88,0))</x:f>
      </x:c>
      <x:c r="J88" s="62" t="str">
        <x:f>IF($A88="","",'الإعدادات'!$B$8+SUM($H$6:H88)-SUM($I$6:I88))</x:f>
      </x:c>
      <x:c r="K88" s="121"/>
      <x:c r="L88" s="40"/>
    </x:row>
    <x:row r="89">
      <x:c r="A89" s="46"/>
      <x:c r="B89" s="40"/>
      <x:c r="C89" s="122" t="str">
        <x:f>IF($D89="","",IFERROR(INDEX('الإعدادات'!$B$16:$B$35,MATCH($D89,'الإعدادات'!$A$16:$A$35,0)),""))</x:f>
      </x:c>
      <x:c r="D89" s="121"/>
      <x:c r="E89" s="121"/>
      <x:c r="F89" s="121"/>
      <x:c r="G89" s="44"/>
      <x:c r="H89" s="62" t="str">
        <x:f>IF($A89="","",IF($C89="تدفق داخلي",$G89,0))</x:f>
      </x:c>
      <x:c r="I89" s="62" t="str">
        <x:f>IF($A89="","",IF($C89="تدفق خارجي",$G89,0))</x:f>
      </x:c>
      <x:c r="J89" s="62" t="str">
        <x:f>IF($A89="","",'الإعدادات'!$B$8+SUM($H$6:H89)-SUM($I$6:I89))</x:f>
      </x:c>
      <x:c r="K89" s="121"/>
      <x:c r="L89" s="40"/>
    </x:row>
    <x:row r="90">
      <x:c r="A90" s="46"/>
      <x:c r="B90" s="40"/>
      <x:c r="C90" s="122" t="str">
        <x:f>IF($D90="","",IFERROR(INDEX('الإعدادات'!$B$16:$B$35,MATCH($D90,'الإعدادات'!$A$16:$A$35,0)),""))</x:f>
      </x:c>
      <x:c r="D90" s="121"/>
      <x:c r="E90" s="121"/>
      <x:c r="F90" s="121"/>
      <x:c r="G90" s="44"/>
      <x:c r="H90" s="62" t="str">
        <x:f>IF($A90="","",IF($C90="تدفق داخلي",$G90,0))</x:f>
      </x:c>
      <x:c r="I90" s="62" t="str">
        <x:f>IF($A90="","",IF($C90="تدفق خارجي",$G90,0))</x:f>
      </x:c>
      <x:c r="J90" s="62" t="str">
        <x:f>IF($A90="","",'الإعدادات'!$B$8+SUM($H$6:H90)-SUM($I$6:I90))</x:f>
      </x:c>
      <x:c r="K90" s="121"/>
      <x:c r="L90" s="40"/>
    </x:row>
    <x:row r="91">
      <x:c r="A91" s="46"/>
      <x:c r="B91" s="40"/>
      <x:c r="C91" s="122" t="str">
        <x:f>IF($D91="","",IFERROR(INDEX('الإعدادات'!$B$16:$B$35,MATCH($D91,'الإعدادات'!$A$16:$A$35,0)),""))</x:f>
      </x:c>
      <x:c r="D91" s="121"/>
      <x:c r="E91" s="121"/>
      <x:c r="F91" s="121"/>
      <x:c r="G91" s="44"/>
      <x:c r="H91" s="62" t="str">
        <x:f>IF($A91="","",IF($C91="تدفق داخلي",$G91,0))</x:f>
      </x:c>
      <x:c r="I91" s="62" t="str">
        <x:f>IF($A91="","",IF($C91="تدفق خارجي",$G91,0))</x:f>
      </x:c>
      <x:c r="J91" s="62" t="str">
        <x:f>IF($A91="","",'الإعدادات'!$B$8+SUM($H$6:H91)-SUM($I$6:I91))</x:f>
      </x:c>
      <x:c r="K91" s="121"/>
      <x:c r="L91" s="40"/>
    </x:row>
    <x:row r="92">
      <x:c r="A92" s="46"/>
      <x:c r="B92" s="40"/>
      <x:c r="C92" s="122" t="str">
        <x:f>IF($D92="","",IFERROR(INDEX('الإعدادات'!$B$16:$B$35,MATCH($D92,'الإعدادات'!$A$16:$A$35,0)),""))</x:f>
      </x:c>
      <x:c r="D92" s="121"/>
      <x:c r="E92" s="121"/>
      <x:c r="F92" s="121"/>
      <x:c r="G92" s="44"/>
      <x:c r="H92" s="62" t="str">
        <x:f>IF($A92="","",IF($C92="تدفق داخلي",$G92,0))</x:f>
      </x:c>
      <x:c r="I92" s="62" t="str">
        <x:f>IF($A92="","",IF($C92="تدفق خارجي",$G92,0))</x:f>
      </x:c>
      <x:c r="J92" s="62" t="str">
        <x:f>IF($A92="","",'الإعدادات'!$B$8+SUM($H$6:H92)-SUM($I$6:I92))</x:f>
      </x:c>
      <x:c r="K92" s="121"/>
      <x:c r="L92" s="40"/>
    </x:row>
    <x:row r="93">
      <x:c r="A93" s="46"/>
      <x:c r="B93" s="40"/>
      <x:c r="C93" s="122" t="str">
        <x:f>IF($D93="","",IFERROR(INDEX('الإعدادات'!$B$16:$B$35,MATCH($D93,'الإعدادات'!$A$16:$A$35,0)),""))</x:f>
      </x:c>
      <x:c r="D93" s="121"/>
      <x:c r="E93" s="121"/>
      <x:c r="F93" s="121"/>
      <x:c r="G93" s="44"/>
      <x:c r="H93" s="62" t="str">
        <x:f>IF($A93="","",IF($C93="تدفق داخلي",$G93,0))</x:f>
      </x:c>
      <x:c r="I93" s="62" t="str">
        <x:f>IF($A93="","",IF($C93="تدفق خارجي",$G93,0))</x:f>
      </x:c>
      <x:c r="J93" s="62" t="str">
        <x:f>IF($A93="","",'الإعدادات'!$B$8+SUM($H$6:H93)-SUM($I$6:I93))</x:f>
      </x:c>
      <x:c r="K93" s="121"/>
      <x:c r="L93" s="40"/>
    </x:row>
    <x:row r="94">
      <x:c r="A94" s="46"/>
      <x:c r="B94" s="40"/>
      <x:c r="C94" s="122" t="str">
        <x:f>IF($D94="","",IFERROR(INDEX('الإعدادات'!$B$16:$B$35,MATCH($D94,'الإعدادات'!$A$16:$A$35,0)),""))</x:f>
      </x:c>
      <x:c r="D94" s="121"/>
      <x:c r="E94" s="121"/>
      <x:c r="F94" s="121"/>
      <x:c r="G94" s="44"/>
      <x:c r="H94" s="62" t="str">
        <x:f>IF($A94="","",IF($C94="تدفق داخلي",$G94,0))</x:f>
      </x:c>
      <x:c r="I94" s="62" t="str">
        <x:f>IF($A94="","",IF($C94="تدفق خارجي",$G94,0))</x:f>
      </x:c>
      <x:c r="J94" s="62" t="str">
        <x:f>IF($A94="","",'الإعدادات'!$B$8+SUM($H$6:H94)-SUM($I$6:I94))</x:f>
      </x:c>
      <x:c r="K94" s="121"/>
      <x:c r="L94" s="40"/>
    </x:row>
    <x:row r="95">
      <x:c r="A95" s="46"/>
      <x:c r="B95" s="40"/>
      <x:c r="C95" s="122" t="str">
        <x:f>IF($D95="","",IFERROR(INDEX('الإعدادات'!$B$16:$B$35,MATCH($D95,'الإعدادات'!$A$16:$A$35,0)),""))</x:f>
      </x:c>
      <x:c r="D95" s="121"/>
      <x:c r="E95" s="121"/>
      <x:c r="F95" s="121"/>
      <x:c r="G95" s="44"/>
      <x:c r="H95" s="62" t="str">
        <x:f>IF($A95="","",IF($C95="تدفق داخلي",$G95,0))</x:f>
      </x:c>
      <x:c r="I95" s="62" t="str">
        <x:f>IF($A95="","",IF($C95="تدفق خارجي",$G95,0))</x:f>
      </x:c>
      <x:c r="J95" s="62" t="str">
        <x:f>IF($A95="","",'الإعدادات'!$B$8+SUM($H$6:H95)-SUM($I$6:I95))</x:f>
      </x:c>
      <x:c r="K95" s="121"/>
      <x:c r="L95" s="40"/>
    </x:row>
    <x:row r="96">
      <x:c r="A96" s="46"/>
      <x:c r="B96" s="40"/>
      <x:c r="C96" s="122" t="str">
        <x:f>IF($D96="","",IFERROR(INDEX('الإعدادات'!$B$16:$B$35,MATCH($D96,'الإعدادات'!$A$16:$A$35,0)),""))</x:f>
      </x:c>
      <x:c r="D96" s="121"/>
      <x:c r="E96" s="121"/>
      <x:c r="F96" s="121"/>
      <x:c r="G96" s="44"/>
      <x:c r="H96" s="62" t="str">
        <x:f>IF($A96="","",IF($C96="تدفق داخلي",$G96,0))</x:f>
      </x:c>
      <x:c r="I96" s="62" t="str">
        <x:f>IF($A96="","",IF($C96="تدفق خارجي",$G96,0))</x:f>
      </x:c>
      <x:c r="J96" s="62" t="str">
        <x:f>IF($A96="","",'الإعدادات'!$B$8+SUM($H$6:H96)-SUM($I$6:I96))</x:f>
      </x:c>
      <x:c r="K96" s="121"/>
      <x:c r="L96" s="40"/>
    </x:row>
    <x:row r="97">
      <x:c r="A97" s="46"/>
      <x:c r="B97" s="40"/>
      <x:c r="C97" s="122" t="str">
        <x:f>IF($D97="","",IFERROR(INDEX('الإعدادات'!$B$16:$B$35,MATCH($D97,'الإعدادات'!$A$16:$A$35,0)),""))</x:f>
      </x:c>
      <x:c r="D97" s="121"/>
      <x:c r="E97" s="121"/>
      <x:c r="F97" s="121"/>
      <x:c r="G97" s="44"/>
      <x:c r="H97" s="62" t="str">
        <x:f>IF($A97="","",IF($C97="تدفق داخلي",$G97,0))</x:f>
      </x:c>
      <x:c r="I97" s="62" t="str">
        <x:f>IF($A97="","",IF($C97="تدفق خارجي",$G97,0))</x:f>
      </x:c>
      <x:c r="J97" s="62" t="str">
        <x:f>IF($A97="","",'الإعدادات'!$B$8+SUM($H$6:H97)-SUM($I$6:I97))</x:f>
      </x:c>
      <x:c r="K97" s="121"/>
      <x:c r="L97" s="40"/>
    </x:row>
    <x:row r="98">
      <x:c r="A98" s="46"/>
      <x:c r="B98" s="40"/>
      <x:c r="C98" s="122" t="str">
        <x:f>IF($D98="","",IFERROR(INDEX('الإعدادات'!$B$16:$B$35,MATCH($D98,'الإعدادات'!$A$16:$A$35,0)),""))</x:f>
      </x:c>
      <x:c r="D98" s="121"/>
      <x:c r="E98" s="121"/>
      <x:c r="F98" s="121"/>
      <x:c r="G98" s="44"/>
      <x:c r="H98" s="62" t="str">
        <x:f>IF($A98="","",IF($C98="تدفق داخلي",$G98,0))</x:f>
      </x:c>
      <x:c r="I98" s="62" t="str">
        <x:f>IF($A98="","",IF($C98="تدفق خارجي",$G98,0))</x:f>
      </x:c>
      <x:c r="J98" s="62" t="str">
        <x:f>IF($A98="","",'الإعدادات'!$B$8+SUM($H$6:H98)-SUM($I$6:I98))</x:f>
      </x:c>
      <x:c r="K98" s="121"/>
      <x:c r="L98" s="40"/>
    </x:row>
    <x:row r="99">
      <x:c r="A99" s="46"/>
      <x:c r="B99" s="40"/>
      <x:c r="C99" s="122" t="str">
        <x:f>IF($D99="","",IFERROR(INDEX('الإعدادات'!$B$16:$B$35,MATCH($D99,'الإعدادات'!$A$16:$A$35,0)),""))</x:f>
      </x:c>
      <x:c r="D99" s="121"/>
      <x:c r="E99" s="121"/>
      <x:c r="F99" s="121"/>
      <x:c r="G99" s="44"/>
      <x:c r="H99" s="62" t="str">
        <x:f>IF($A99="","",IF($C99="تدفق داخلي",$G99,0))</x:f>
      </x:c>
      <x:c r="I99" s="62" t="str">
        <x:f>IF($A99="","",IF($C99="تدفق خارجي",$G99,0))</x:f>
      </x:c>
      <x:c r="J99" s="62" t="str">
        <x:f>IF($A99="","",'الإعدادات'!$B$8+SUM($H$6:H99)-SUM($I$6:I99))</x:f>
      </x:c>
      <x:c r="K99" s="121"/>
      <x:c r="L99" s="40"/>
    </x:row>
    <x:row r="100">
      <x:c r="A100" s="46"/>
      <x:c r="B100" s="40"/>
      <x:c r="C100" s="122" t="str">
        <x:f>IF($D100="","",IFERROR(INDEX('الإعدادات'!$B$16:$B$35,MATCH($D100,'الإعدادات'!$A$16:$A$35,0)),""))</x:f>
      </x:c>
      <x:c r="D100" s="121"/>
      <x:c r="E100" s="121"/>
      <x:c r="F100" s="121"/>
      <x:c r="G100" s="44"/>
      <x:c r="H100" s="62" t="str">
        <x:f>IF($A100="","",IF($C100="تدفق داخلي",$G100,0))</x:f>
      </x:c>
      <x:c r="I100" s="62" t="str">
        <x:f>IF($A100="","",IF($C100="تدفق خارجي",$G100,0))</x:f>
      </x:c>
      <x:c r="J100" s="62" t="str">
        <x:f>IF($A100="","",'الإعدادات'!$B$8+SUM($H$6:H100)-SUM($I$6:I100))</x:f>
      </x:c>
      <x:c r="K100" s="121"/>
      <x:c r="L100" s="40"/>
    </x:row>
    <x:row r="101">
      <x:c r="A101" s="46"/>
      <x:c r="B101" s="40"/>
      <x:c r="C101" s="122" t="str">
        <x:f>IF($D101="","",IFERROR(INDEX('الإعدادات'!$B$16:$B$35,MATCH($D101,'الإعدادات'!$A$16:$A$35,0)),""))</x:f>
      </x:c>
      <x:c r="D101" s="121"/>
      <x:c r="E101" s="121"/>
      <x:c r="F101" s="121"/>
      <x:c r="G101" s="44"/>
      <x:c r="H101" s="62" t="str">
        <x:f>IF($A101="","",IF($C101="تدفق داخلي",$G101,0))</x:f>
      </x:c>
      <x:c r="I101" s="62" t="str">
        <x:f>IF($A101="","",IF($C101="تدفق خارجي",$G101,0))</x:f>
      </x:c>
      <x:c r="J101" s="62" t="str">
        <x:f>IF($A101="","",'الإعدادات'!$B$8+SUM($H$6:H101)-SUM($I$6:I101))</x:f>
      </x:c>
      <x:c r="K101" s="121"/>
      <x:c r="L101" s="40"/>
    </x:row>
    <x:row r="102">
      <x:c r="A102" s="46"/>
      <x:c r="B102" s="40"/>
      <x:c r="C102" s="122" t="str">
        <x:f>IF($D102="","",IFERROR(INDEX('الإعدادات'!$B$16:$B$35,MATCH($D102,'الإعدادات'!$A$16:$A$35,0)),""))</x:f>
      </x:c>
      <x:c r="D102" s="121"/>
      <x:c r="E102" s="121"/>
      <x:c r="F102" s="121"/>
      <x:c r="G102" s="44"/>
      <x:c r="H102" s="62" t="str">
        <x:f>IF($A102="","",IF($C102="تدفق داخلي",$G102,0))</x:f>
      </x:c>
      <x:c r="I102" s="62" t="str">
        <x:f>IF($A102="","",IF($C102="تدفق خارجي",$G102,0))</x:f>
      </x:c>
      <x:c r="J102" s="62" t="str">
        <x:f>IF($A102="","",'الإعدادات'!$B$8+SUM($H$6:H102)-SUM($I$6:I102))</x:f>
      </x:c>
      <x:c r="K102" s="121"/>
      <x:c r="L102" s="40"/>
    </x:row>
    <x:row r="103">
      <x:c r="A103" s="46"/>
      <x:c r="B103" s="40"/>
      <x:c r="C103" s="122" t="str">
        <x:f>IF($D103="","",IFERROR(INDEX('الإعدادات'!$B$16:$B$35,MATCH($D103,'الإعدادات'!$A$16:$A$35,0)),""))</x:f>
      </x:c>
      <x:c r="D103" s="121"/>
      <x:c r="E103" s="121"/>
      <x:c r="F103" s="121"/>
      <x:c r="G103" s="44"/>
      <x:c r="H103" s="62" t="str">
        <x:f>IF($A103="","",IF($C103="تدفق داخلي",$G103,0))</x:f>
      </x:c>
      <x:c r="I103" s="62" t="str">
        <x:f>IF($A103="","",IF($C103="تدفق خارجي",$G103,0))</x:f>
      </x:c>
      <x:c r="J103" s="62" t="str">
        <x:f>IF($A103="","",'الإعدادات'!$B$8+SUM($H$6:H103)-SUM($I$6:I103))</x:f>
      </x:c>
      <x:c r="K103" s="121"/>
      <x:c r="L103" s="40"/>
    </x:row>
    <x:row r="104">
      <x:c r="A104" s="46"/>
      <x:c r="B104" s="40"/>
      <x:c r="C104" s="122" t="str">
        <x:f>IF($D104="","",IFERROR(INDEX('الإعدادات'!$B$16:$B$35,MATCH($D104,'الإعدادات'!$A$16:$A$35,0)),""))</x:f>
      </x:c>
      <x:c r="D104" s="121"/>
      <x:c r="E104" s="121"/>
      <x:c r="F104" s="121"/>
      <x:c r="G104" s="44"/>
      <x:c r="H104" s="62" t="str">
        <x:f>IF($A104="","",IF($C104="تدفق داخلي",$G104,0))</x:f>
      </x:c>
      <x:c r="I104" s="62" t="str">
        <x:f>IF($A104="","",IF($C104="تدفق خارجي",$G104,0))</x:f>
      </x:c>
      <x:c r="J104" s="62" t="str">
        <x:f>IF($A104="","",'الإعدادات'!$B$8+SUM($H$6:H104)-SUM($I$6:I104))</x:f>
      </x:c>
      <x:c r="K104" s="121"/>
      <x:c r="L104" s="40"/>
    </x:row>
    <x:row r="105">
      <x:c r="A105" s="46"/>
      <x:c r="B105" s="40"/>
      <x:c r="C105" s="122" t="str">
        <x:f>IF($D105="","",IFERROR(INDEX('الإعدادات'!$B$16:$B$35,MATCH($D105,'الإعدادات'!$A$16:$A$35,0)),""))</x:f>
      </x:c>
      <x:c r="D105" s="121"/>
      <x:c r="E105" s="121"/>
      <x:c r="F105" s="121"/>
      <x:c r="G105" s="44"/>
      <x:c r="H105" s="62" t="str">
        <x:f>IF($A105="","",IF($C105="تدفق داخلي",$G105,0))</x:f>
      </x:c>
      <x:c r="I105" s="62" t="str">
        <x:f>IF($A105="","",IF($C105="تدفق خارجي",$G105,0))</x:f>
      </x:c>
      <x:c r="J105" s="62" t="str">
        <x:f>IF($A105="","",'الإعدادات'!$B$8+SUM($H$6:H105)-SUM($I$6:I105))</x:f>
      </x:c>
      <x:c r="K105" s="121"/>
      <x:c r="L105" s="40"/>
    </x:row>
    <x:row r="106">
      <x:c r="A106" s="46"/>
      <x:c r="B106" s="40"/>
      <x:c r="C106" s="122" t="str">
        <x:f>IF($D106="","",IFERROR(INDEX('الإعدادات'!$B$16:$B$35,MATCH($D106,'الإعدادات'!$A$16:$A$35,0)),""))</x:f>
      </x:c>
      <x:c r="D106" s="121"/>
      <x:c r="E106" s="121"/>
      <x:c r="F106" s="121"/>
      <x:c r="G106" s="44"/>
      <x:c r="H106" s="62" t="str">
        <x:f>IF($A106="","",IF($C106="تدفق داخلي",$G106,0))</x:f>
      </x:c>
      <x:c r="I106" s="62" t="str">
        <x:f>IF($A106="","",IF($C106="تدفق خارجي",$G106,0))</x:f>
      </x:c>
      <x:c r="J106" s="62" t="str">
        <x:f>IF($A106="","",'الإعدادات'!$B$8+SUM($H$6:H106)-SUM($I$6:I106))</x:f>
      </x:c>
      <x:c r="K106" s="121"/>
      <x:c r="L106" s="40"/>
    </x:row>
    <x:row r="107">
      <x:c r="A107" s="46"/>
      <x:c r="B107" s="40"/>
      <x:c r="C107" s="122" t="str">
        <x:f>IF($D107="","",IFERROR(INDEX('الإعدادات'!$B$16:$B$35,MATCH($D107,'الإعدادات'!$A$16:$A$35,0)),""))</x:f>
      </x:c>
      <x:c r="D107" s="121"/>
      <x:c r="E107" s="121"/>
      <x:c r="F107" s="121"/>
      <x:c r="G107" s="44"/>
      <x:c r="H107" s="62" t="str">
        <x:f>IF($A107="","",IF($C107="تدفق داخلي",$G107,0))</x:f>
      </x:c>
      <x:c r="I107" s="62" t="str">
        <x:f>IF($A107="","",IF($C107="تدفق خارجي",$G107,0))</x:f>
      </x:c>
      <x:c r="J107" s="62" t="str">
        <x:f>IF($A107="","",'الإعدادات'!$B$8+SUM($H$6:H107)-SUM($I$6:I107))</x:f>
      </x:c>
      <x:c r="K107" s="121"/>
      <x:c r="L107" s="40"/>
    </x:row>
    <x:row r="108">
      <x:c r="A108" s="46"/>
      <x:c r="B108" s="40"/>
      <x:c r="C108" s="122" t="str">
        <x:f>IF($D108="","",IFERROR(INDEX('الإعدادات'!$B$16:$B$35,MATCH($D108,'الإعدادات'!$A$16:$A$35,0)),""))</x:f>
      </x:c>
      <x:c r="D108" s="121"/>
      <x:c r="E108" s="121"/>
      <x:c r="F108" s="121"/>
      <x:c r="G108" s="44"/>
      <x:c r="H108" s="62" t="str">
        <x:f>IF($A108="","",IF($C108="تدفق داخلي",$G108,0))</x:f>
      </x:c>
      <x:c r="I108" s="62" t="str">
        <x:f>IF($A108="","",IF($C108="تدفق خارجي",$G108,0))</x:f>
      </x:c>
      <x:c r="J108" s="62" t="str">
        <x:f>IF($A108="","",'الإعدادات'!$B$8+SUM($H$6:H108)-SUM($I$6:I108))</x:f>
      </x:c>
      <x:c r="K108" s="121"/>
      <x:c r="L108" s="40"/>
    </x:row>
    <x:row r="109">
      <x:c r="A109" s="46"/>
      <x:c r="B109" s="40"/>
      <x:c r="C109" s="122" t="str">
        <x:f>IF($D109="","",IFERROR(INDEX('الإعدادات'!$B$16:$B$35,MATCH($D109,'الإعدادات'!$A$16:$A$35,0)),""))</x:f>
      </x:c>
      <x:c r="D109" s="121"/>
      <x:c r="E109" s="121"/>
      <x:c r="F109" s="121"/>
      <x:c r="G109" s="44"/>
      <x:c r="H109" s="62" t="str">
        <x:f>IF($A109="","",IF($C109="تدفق داخلي",$G109,0))</x:f>
      </x:c>
      <x:c r="I109" s="62" t="str">
        <x:f>IF($A109="","",IF($C109="تدفق خارجي",$G109,0))</x:f>
      </x:c>
      <x:c r="J109" s="62" t="str">
        <x:f>IF($A109="","",'الإعدادات'!$B$8+SUM($H$6:H109)-SUM($I$6:I109))</x:f>
      </x:c>
      <x:c r="K109" s="121"/>
      <x:c r="L109" s="40"/>
    </x:row>
    <x:row r="110">
      <x:c r="A110" s="46"/>
      <x:c r="B110" s="40"/>
      <x:c r="C110" s="122" t="str">
        <x:f>IF($D110="","",IFERROR(INDEX('الإعدادات'!$B$16:$B$35,MATCH($D110,'الإعدادات'!$A$16:$A$35,0)),""))</x:f>
      </x:c>
      <x:c r="D110" s="121"/>
      <x:c r="E110" s="121"/>
      <x:c r="F110" s="121"/>
      <x:c r="G110" s="44"/>
      <x:c r="H110" s="62" t="str">
        <x:f>IF($A110="","",IF($C110="تدفق داخلي",$G110,0))</x:f>
      </x:c>
      <x:c r="I110" s="62" t="str">
        <x:f>IF($A110="","",IF($C110="تدفق خارجي",$G110,0))</x:f>
      </x:c>
      <x:c r="J110" s="62" t="str">
        <x:f>IF($A110="","",'الإعدادات'!$B$8+SUM($H$6:H110)-SUM($I$6:I110))</x:f>
      </x:c>
      <x:c r="K110" s="121"/>
      <x:c r="L110" s="40"/>
    </x:row>
    <x:row r="111">
      <x:c r="A111" s="46"/>
      <x:c r="B111" s="40"/>
      <x:c r="C111" s="122" t="str">
        <x:f>IF($D111="","",IFERROR(INDEX('الإعدادات'!$B$16:$B$35,MATCH($D111,'الإعدادات'!$A$16:$A$35,0)),""))</x:f>
      </x:c>
      <x:c r="D111" s="121"/>
      <x:c r="E111" s="121"/>
      <x:c r="F111" s="121"/>
      <x:c r="G111" s="44"/>
      <x:c r="H111" s="62" t="str">
        <x:f>IF($A111="","",IF($C111="تدفق داخلي",$G111,0))</x:f>
      </x:c>
      <x:c r="I111" s="62" t="str">
        <x:f>IF($A111="","",IF($C111="تدفق خارجي",$G111,0))</x:f>
      </x:c>
      <x:c r="J111" s="62" t="str">
        <x:f>IF($A111="","",'الإعدادات'!$B$8+SUM($H$6:H111)-SUM($I$6:I111))</x:f>
      </x:c>
      <x:c r="K111" s="121"/>
      <x:c r="L111" s="40"/>
    </x:row>
    <x:row r="112">
      <x:c r="A112" s="46"/>
      <x:c r="B112" s="40"/>
      <x:c r="C112" s="122" t="str">
        <x:f>IF($D112="","",IFERROR(INDEX('الإعدادات'!$B$16:$B$35,MATCH($D112,'الإعدادات'!$A$16:$A$35,0)),""))</x:f>
      </x:c>
      <x:c r="D112" s="121"/>
      <x:c r="E112" s="121"/>
      <x:c r="F112" s="121"/>
      <x:c r="G112" s="44"/>
      <x:c r="H112" s="62" t="str">
        <x:f>IF($A112="","",IF($C112="تدفق داخلي",$G112,0))</x:f>
      </x:c>
      <x:c r="I112" s="62" t="str">
        <x:f>IF($A112="","",IF($C112="تدفق خارجي",$G112,0))</x:f>
      </x:c>
      <x:c r="J112" s="62" t="str">
        <x:f>IF($A112="","",'الإعدادات'!$B$8+SUM($H$6:H112)-SUM($I$6:I112))</x:f>
      </x:c>
      <x:c r="K112" s="121"/>
      <x:c r="L112" s="40"/>
    </x:row>
    <x:row r="113">
      <x:c r="A113" s="46"/>
      <x:c r="B113" s="40"/>
      <x:c r="C113" s="122" t="str">
        <x:f>IF($D113="","",IFERROR(INDEX('الإعدادات'!$B$16:$B$35,MATCH($D113,'الإعدادات'!$A$16:$A$35,0)),""))</x:f>
      </x:c>
      <x:c r="D113" s="121"/>
      <x:c r="E113" s="121"/>
      <x:c r="F113" s="121"/>
      <x:c r="G113" s="44"/>
      <x:c r="H113" s="62" t="str">
        <x:f>IF($A113="","",IF($C113="تدفق داخلي",$G113,0))</x:f>
      </x:c>
      <x:c r="I113" s="62" t="str">
        <x:f>IF($A113="","",IF($C113="تدفق خارجي",$G113,0))</x:f>
      </x:c>
      <x:c r="J113" s="62" t="str">
        <x:f>IF($A113="","",'الإعدادات'!$B$8+SUM($H$6:H113)-SUM($I$6:I113))</x:f>
      </x:c>
      <x:c r="K113" s="121"/>
      <x:c r="L113" s="40"/>
    </x:row>
    <x:row r="114">
      <x:c r="A114" s="46"/>
      <x:c r="B114" s="40"/>
      <x:c r="C114" s="122" t="str">
        <x:f>IF($D114="","",IFERROR(INDEX('الإعدادات'!$B$16:$B$35,MATCH($D114,'الإعدادات'!$A$16:$A$35,0)),""))</x:f>
      </x:c>
      <x:c r="D114" s="121"/>
      <x:c r="E114" s="121"/>
      <x:c r="F114" s="121"/>
      <x:c r="G114" s="44"/>
      <x:c r="H114" s="62" t="str">
        <x:f>IF($A114="","",IF($C114="تدفق داخلي",$G114,0))</x:f>
      </x:c>
      <x:c r="I114" s="62" t="str">
        <x:f>IF($A114="","",IF($C114="تدفق خارجي",$G114,0))</x:f>
      </x:c>
      <x:c r="J114" s="62" t="str">
        <x:f>IF($A114="","",'الإعدادات'!$B$8+SUM($H$6:H114)-SUM($I$6:I114))</x:f>
      </x:c>
      <x:c r="K114" s="121"/>
      <x:c r="L114" s="40"/>
    </x:row>
    <x:row r="115">
      <x:c r="A115" s="46"/>
      <x:c r="B115" s="40"/>
      <x:c r="C115" s="122" t="str">
        <x:f>IF($D115="","",IFERROR(INDEX('الإعدادات'!$B$16:$B$35,MATCH($D115,'الإعدادات'!$A$16:$A$35,0)),""))</x:f>
      </x:c>
      <x:c r="D115" s="121"/>
      <x:c r="E115" s="121"/>
      <x:c r="F115" s="121"/>
      <x:c r="G115" s="44"/>
      <x:c r="H115" s="62" t="str">
        <x:f>IF($A115="","",IF($C115="تدفق داخلي",$G115,0))</x:f>
      </x:c>
      <x:c r="I115" s="62" t="str">
        <x:f>IF($A115="","",IF($C115="تدفق خارجي",$G115,0))</x:f>
      </x:c>
      <x:c r="J115" s="62" t="str">
        <x:f>IF($A115="","",'الإعدادات'!$B$8+SUM($H$6:H115)-SUM($I$6:I115))</x:f>
      </x:c>
      <x:c r="K115" s="121"/>
      <x:c r="L115" s="40"/>
    </x:row>
    <x:row r="116">
      <x:c r="A116" s="46"/>
      <x:c r="B116" s="40"/>
      <x:c r="C116" s="122" t="str">
        <x:f>IF($D116="","",IFERROR(INDEX('الإعدادات'!$B$16:$B$35,MATCH($D116,'الإعدادات'!$A$16:$A$35,0)),""))</x:f>
      </x:c>
      <x:c r="D116" s="121"/>
      <x:c r="E116" s="121"/>
      <x:c r="F116" s="121"/>
      <x:c r="G116" s="44"/>
      <x:c r="H116" s="62" t="str">
        <x:f>IF($A116="","",IF($C116="تدفق داخلي",$G116,0))</x:f>
      </x:c>
      <x:c r="I116" s="62" t="str">
        <x:f>IF($A116="","",IF($C116="تدفق خارجي",$G116,0))</x:f>
      </x:c>
      <x:c r="J116" s="62" t="str">
        <x:f>IF($A116="","",'الإعدادات'!$B$8+SUM($H$6:H116)-SUM($I$6:I116))</x:f>
      </x:c>
      <x:c r="K116" s="121"/>
      <x:c r="L116" s="40"/>
    </x:row>
    <x:row r="117">
      <x:c r="A117" s="46"/>
      <x:c r="B117" s="40"/>
      <x:c r="C117" s="122" t="str">
        <x:f>IF($D117="","",IFERROR(INDEX('الإعدادات'!$B$16:$B$35,MATCH($D117,'الإعدادات'!$A$16:$A$35,0)),""))</x:f>
      </x:c>
      <x:c r="D117" s="121"/>
      <x:c r="E117" s="121"/>
      <x:c r="F117" s="121"/>
      <x:c r="G117" s="44"/>
      <x:c r="H117" s="62" t="str">
        <x:f>IF($A117="","",IF($C117="تدفق داخلي",$G117,0))</x:f>
      </x:c>
      <x:c r="I117" s="62" t="str">
        <x:f>IF($A117="","",IF($C117="تدفق خارجي",$G117,0))</x:f>
      </x:c>
      <x:c r="J117" s="62" t="str">
        <x:f>IF($A117="","",'الإعدادات'!$B$8+SUM($H$6:H117)-SUM($I$6:I117))</x:f>
      </x:c>
      <x:c r="K117" s="121"/>
      <x:c r="L117" s="40"/>
    </x:row>
    <x:row r="118">
      <x:c r="A118" s="46"/>
      <x:c r="B118" s="40"/>
      <x:c r="C118" s="122" t="str">
        <x:f>IF($D118="","",IFERROR(INDEX('الإعدادات'!$B$16:$B$35,MATCH($D118,'الإعدادات'!$A$16:$A$35,0)),""))</x:f>
      </x:c>
      <x:c r="D118" s="121"/>
      <x:c r="E118" s="121"/>
      <x:c r="F118" s="121"/>
      <x:c r="G118" s="44"/>
      <x:c r="H118" s="62" t="str">
        <x:f>IF($A118="","",IF($C118="تدفق داخلي",$G118,0))</x:f>
      </x:c>
      <x:c r="I118" s="62" t="str">
        <x:f>IF($A118="","",IF($C118="تدفق خارجي",$G118,0))</x:f>
      </x:c>
      <x:c r="J118" s="62" t="str">
        <x:f>IF($A118="","",'الإعدادات'!$B$8+SUM($H$6:H118)-SUM($I$6:I118))</x:f>
      </x:c>
      <x:c r="K118" s="121"/>
      <x:c r="L118" s="40"/>
    </x:row>
    <x:row r="119">
      <x:c r="A119" s="46"/>
      <x:c r="B119" s="40"/>
      <x:c r="C119" s="122" t="str">
        <x:f>IF($D119="","",IFERROR(INDEX('الإعدادات'!$B$16:$B$35,MATCH($D119,'الإعدادات'!$A$16:$A$35,0)),""))</x:f>
      </x:c>
      <x:c r="D119" s="121"/>
      <x:c r="E119" s="121"/>
      <x:c r="F119" s="121"/>
      <x:c r="G119" s="44"/>
      <x:c r="H119" s="62" t="str">
        <x:f>IF($A119="","",IF($C119="تدفق داخلي",$G119,0))</x:f>
      </x:c>
      <x:c r="I119" s="62" t="str">
        <x:f>IF($A119="","",IF($C119="تدفق خارجي",$G119,0))</x:f>
      </x:c>
      <x:c r="J119" s="62" t="str">
        <x:f>IF($A119="","",'الإعدادات'!$B$8+SUM($H$6:H119)-SUM($I$6:I119))</x:f>
      </x:c>
      <x:c r="K119" s="121"/>
      <x:c r="L119" s="40"/>
    </x:row>
    <x:row r="120">
      <x:c r="A120" s="46"/>
      <x:c r="B120" s="40"/>
      <x:c r="C120" s="122" t="str">
        <x:f>IF($D120="","",IFERROR(INDEX('الإعدادات'!$B$16:$B$35,MATCH($D120,'الإعدادات'!$A$16:$A$35,0)),""))</x:f>
      </x:c>
      <x:c r="D120" s="121"/>
      <x:c r="E120" s="121"/>
      <x:c r="F120" s="121"/>
      <x:c r="G120" s="44"/>
      <x:c r="H120" s="62" t="str">
        <x:f>IF($A120="","",IF($C120="تدفق داخلي",$G120,0))</x:f>
      </x:c>
      <x:c r="I120" s="62" t="str">
        <x:f>IF($A120="","",IF($C120="تدفق خارجي",$G120,0))</x:f>
      </x:c>
      <x:c r="J120" s="62" t="str">
        <x:f>IF($A120="","",'الإعدادات'!$B$8+SUM($H$6:H120)-SUM($I$6:I120))</x:f>
      </x:c>
      <x:c r="K120" s="121"/>
      <x:c r="L120" s="40"/>
    </x:row>
    <x:row r="121">
      <x:c r="A121" s="46"/>
      <x:c r="B121" s="40"/>
      <x:c r="C121" s="122" t="str">
        <x:f>IF($D121="","",IFERROR(INDEX('الإعدادات'!$B$16:$B$35,MATCH($D121,'الإعدادات'!$A$16:$A$35,0)),""))</x:f>
      </x:c>
      <x:c r="D121" s="121"/>
      <x:c r="E121" s="121"/>
      <x:c r="F121" s="121"/>
      <x:c r="G121" s="44"/>
      <x:c r="H121" s="62" t="str">
        <x:f>IF($A121="","",IF($C121="تدفق داخلي",$G121,0))</x:f>
      </x:c>
      <x:c r="I121" s="62" t="str">
        <x:f>IF($A121="","",IF($C121="تدفق خارجي",$G121,0))</x:f>
      </x:c>
      <x:c r="J121" s="62" t="str">
        <x:f>IF($A121="","",'الإعدادات'!$B$8+SUM($H$6:H121)-SUM($I$6:I121))</x:f>
      </x:c>
      <x:c r="K121" s="121"/>
      <x:c r="L121" s="40"/>
    </x:row>
    <x:row r="122">
      <x:c r="A122" s="46"/>
      <x:c r="B122" s="40"/>
      <x:c r="C122" s="122" t="str">
        <x:f>IF($D122="","",IFERROR(INDEX('الإعدادات'!$B$16:$B$35,MATCH($D122,'الإعدادات'!$A$16:$A$35,0)),""))</x:f>
      </x:c>
      <x:c r="D122" s="121"/>
      <x:c r="E122" s="121"/>
      <x:c r="F122" s="121"/>
      <x:c r="G122" s="44"/>
      <x:c r="H122" s="62" t="str">
        <x:f>IF($A122="","",IF($C122="تدفق داخلي",$G122,0))</x:f>
      </x:c>
      <x:c r="I122" s="62" t="str">
        <x:f>IF($A122="","",IF($C122="تدفق خارجي",$G122,0))</x:f>
      </x:c>
      <x:c r="J122" s="62" t="str">
        <x:f>IF($A122="","",'الإعدادات'!$B$8+SUM($H$6:H122)-SUM($I$6:I122))</x:f>
      </x:c>
      <x:c r="K122" s="121"/>
      <x:c r="L122" s="40"/>
    </x:row>
    <x:row r="123">
      <x:c r="A123" s="46"/>
      <x:c r="B123" s="40"/>
      <x:c r="C123" s="122" t="str">
        <x:f>IF($D123="","",IFERROR(INDEX('الإعدادات'!$B$16:$B$35,MATCH($D123,'الإعدادات'!$A$16:$A$35,0)),""))</x:f>
      </x:c>
      <x:c r="D123" s="121"/>
      <x:c r="E123" s="121"/>
      <x:c r="F123" s="121"/>
      <x:c r="G123" s="44"/>
      <x:c r="H123" s="62" t="str">
        <x:f>IF($A123="","",IF($C123="تدفق داخلي",$G123,0))</x:f>
      </x:c>
      <x:c r="I123" s="62" t="str">
        <x:f>IF($A123="","",IF($C123="تدفق خارجي",$G123,0))</x:f>
      </x:c>
      <x:c r="J123" s="62" t="str">
        <x:f>IF($A123="","",'الإعدادات'!$B$8+SUM($H$6:H123)-SUM($I$6:I123))</x:f>
      </x:c>
      <x:c r="K123" s="121"/>
      <x:c r="L123" s="40"/>
    </x:row>
    <x:row r="124">
      <x:c r="A124" s="46"/>
      <x:c r="B124" s="40"/>
      <x:c r="C124" s="122" t="str">
        <x:f>IF($D124="","",IFERROR(INDEX('الإعدادات'!$B$16:$B$35,MATCH($D124,'الإعدادات'!$A$16:$A$35,0)),""))</x:f>
      </x:c>
      <x:c r="D124" s="121"/>
      <x:c r="E124" s="121"/>
      <x:c r="F124" s="121"/>
      <x:c r="G124" s="44"/>
      <x:c r="H124" s="62" t="str">
        <x:f>IF($A124="","",IF($C124="تدفق داخلي",$G124,0))</x:f>
      </x:c>
      <x:c r="I124" s="62" t="str">
        <x:f>IF($A124="","",IF($C124="تدفق خارجي",$G124,0))</x:f>
      </x:c>
      <x:c r="J124" s="62" t="str">
        <x:f>IF($A124="","",'الإعدادات'!$B$8+SUM($H$6:H124)-SUM($I$6:I124))</x:f>
      </x:c>
      <x:c r="K124" s="121"/>
      <x:c r="L124" s="40"/>
    </x:row>
    <x:row r="125">
      <x:c r="A125" s="46"/>
      <x:c r="B125" s="40"/>
      <x:c r="C125" s="122" t="str">
        <x:f>IF($D125="","",IFERROR(INDEX('الإعدادات'!$B$16:$B$35,MATCH($D125,'الإعدادات'!$A$16:$A$35,0)),""))</x:f>
      </x:c>
      <x:c r="D125" s="121"/>
      <x:c r="E125" s="121"/>
      <x:c r="F125" s="121"/>
      <x:c r="G125" s="44"/>
      <x:c r="H125" s="62" t="str">
        <x:f>IF($A125="","",IF($C125="تدفق داخلي",$G125,0))</x:f>
      </x:c>
      <x:c r="I125" s="62" t="str">
        <x:f>IF($A125="","",IF($C125="تدفق خارجي",$G125,0))</x:f>
      </x:c>
      <x:c r="J125" s="62" t="str">
        <x:f>IF($A125="","",'الإعدادات'!$B$8+SUM($H$6:H125)-SUM($I$6:I125))</x:f>
      </x:c>
      <x:c r="K125" s="121"/>
      <x:c r="L125" s="40"/>
    </x:row>
    <x:row r="126">
      <x:c r="A126" s="46"/>
      <x:c r="B126" s="40"/>
      <x:c r="C126" s="122" t="str">
        <x:f>IF($D126="","",IFERROR(INDEX('الإعدادات'!$B$16:$B$35,MATCH($D126,'الإعدادات'!$A$16:$A$35,0)),""))</x:f>
      </x:c>
      <x:c r="D126" s="121"/>
      <x:c r="E126" s="121"/>
      <x:c r="F126" s="121"/>
      <x:c r="G126" s="44"/>
      <x:c r="H126" s="62" t="str">
        <x:f>IF($A126="","",IF($C126="تدفق داخلي",$G126,0))</x:f>
      </x:c>
      <x:c r="I126" s="62" t="str">
        <x:f>IF($A126="","",IF($C126="تدفق خارجي",$G126,0))</x:f>
      </x:c>
      <x:c r="J126" s="62" t="str">
        <x:f>IF($A126="","",'الإعدادات'!$B$8+SUM($H$6:H126)-SUM($I$6:I126))</x:f>
      </x:c>
      <x:c r="K126" s="121"/>
      <x:c r="L126" s="40"/>
    </x:row>
    <x:row r="127">
      <x:c r="A127" s="46"/>
      <x:c r="B127" s="40"/>
      <x:c r="C127" s="122" t="str">
        <x:f>IF($D127="","",IFERROR(INDEX('الإعدادات'!$B$16:$B$35,MATCH($D127,'الإعدادات'!$A$16:$A$35,0)),""))</x:f>
      </x:c>
      <x:c r="D127" s="121"/>
      <x:c r="E127" s="121"/>
      <x:c r="F127" s="121"/>
      <x:c r="G127" s="44"/>
      <x:c r="H127" s="62" t="str">
        <x:f>IF($A127="","",IF($C127="تدفق داخلي",$G127,0))</x:f>
      </x:c>
      <x:c r="I127" s="62" t="str">
        <x:f>IF($A127="","",IF($C127="تدفق خارجي",$G127,0))</x:f>
      </x:c>
      <x:c r="J127" s="62" t="str">
        <x:f>IF($A127="","",'الإعدادات'!$B$8+SUM($H$6:H127)-SUM($I$6:I127))</x:f>
      </x:c>
      <x:c r="K127" s="121"/>
      <x:c r="L127" s="40"/>
    </x:row>
    <x:row r="128">
      <x:c r="A128" s="46"/>
      <x:c r="B128" s="40"/>
      <x:c r="C128" s="122" t="str">
        <x:f>IF($D128="","",IFERROR(INDEX('الإعدادات'!$B$16:$B$35,MATCH($D128,'الإعدادات'!$A$16:$A$35,0)),""))</x:f>
      </x:c>
      <x:c r="D128" s="121"/>
      <x:c r="E128" s="121"/>
      <x:c r="F128" s="121"/>
      <x:c r="G128" s="44"/>
      <x:c r="H128" s="62" t="str">
        <x:f>IF($A128="","",IF($C128="تدفق داخلي",$G128,0))</x:f>
      </x:c>
      <x:c r="I128" s="62" t="str">
        <x:f>IF($A128="","",IF($C128="تدفق خارجي",$G128,0))</x:f>
      </x:c>
      <x:c r="J128" s="62" t="str">
        <x:f>IF($A128="","",'الإعدادات'!$B$8+SUM($H$6:H128)-SUM($I$6:I128))</x:f>
      </x:c>
      <x:c r="K128" s="121"/>
      <x:c r="L128" s="40"/>
    </x:row>
    <x:row r="129">
      <x:c r="A129" s="46"/>
      <x:c r="B129" s="40"/>
      <x:c r="C129" s="122" t="str">
        <x:f>IF($D129="","",IFERROR(INDEX('الإعدادات'!$B$16:$B$35,MATCH($D129,'الإعدادات'!$A$16:$A$35,0)),""))</x:f>
      </x:c>
      <x:c r="D129" s="121"/>
      <x:c r="E129" s="121"/>
      <x:c r="F129" s="121"/>
      <x:c r="G129" s="44"/>
      <x:c r="H129" s="62" t="str">
        <x:f>IF($A129="","",IF($C129="تدفق داخلي",$G129,0))</x:f>
      </x:c>
      <x:c r="I129" s="62" t="str">
        <x:f>IF($A129="","",IF($C129="تدفق خارجي",$G129,0))</x:f>
      </x:c>
      <x:c r="J129" s="62" t="str">
        <x:f>IF($A129="","",'الإعدادات'!$B$8+SUM($H$6:H129)-SUM($I$6:I129))</x:f>
      </x:c>
      <x:c r="K129" s="121"/>
      <x:c r="L129" s="40"/>
    </x:row>
    <x:row r="130">
      <x:c r="A130" s="46"/>
      <x:c r="B130" s="40"/>
      <x:c r="C130" s="122" t="str">
        <x:f>IF($D130="","",IFERROR(INDEX('الإعدادات'!$B$16:$B$35,MATCH($D130,'الإعدادات'!$A$16:$A$35,0)),""))</x:f>
      </x:c>
      <x:c r="D130" s="121"/>
      <x:c r="E130" s="121"/>
      <x:c r="F130" s="121"/>
      <x:c r="G130" s="44"/>
      <x:c r="H130" s="62" t="str">
        <x:f>IF($A130="","",IF($C130="تدفق داخلي",$G130,0))</x:f>
      </x:c>
      <x:c r="I130" s="62" t="str">
        <x:f>IF($A130="","",IF($C130="تدفق خارجي",$G130,0))</x:f>
      </x:c>
      <x:c r="J130" s="62" t="str">
        <x:f>IF($A130="","",'الإعدادات'!$B$8+SUM($H$6:H130)-SUM($I$6:I130))</x:f>
      </x:c>
      <x:c r="K130" s="121"/>
      <x:c r="L130" s="40"/>
    </x:row>
    <x:row r="131">
      <x:c r="A131" s="46"/>
      <x:c r="B131" s="40"/>
      <x:c r="C131" s="122" t="str">
        <x:f>IF($D131="","",IFERROR(INDEX('الإعدادات'!$B$16:$B$35,MATCH($D131,'الإعدادات'!$A$16:$A$35,0)),""))</x:f>
      </x:c>
      <x:c r="D131" s="121"/>
      <x:c r="E131" s="121"/>
      <x:c r="F131" s="121"/>
      <x:c r="G131" s="44"/>
      <x:c r="H131" s="62" t="str">
        <x:f>IF($A131="","",IF($C131="تدفق داخلي",$G131,0))</x:f>
      </x:c>
      <x:c r="I131" s="62" t="str">
        <x:f>IF($A131="","",IF($C131="تدفق خارجي",$G131,0))</x:f>
      </x:c>
      <x:c r="J131" s="62" t="str">
        <x:f>IF($A131="","",'الإعدادات'!$B$8+SUM($H$6:H131)-SUM($I$6:I131))</x:f>
      </x:c>
      <x:c r="K131" s="121"/>
      <x:c r="L131" s="40"/>
    </x:row>
    <x:row r="132">
      <x:c r="A132" s="46"/>
      <x:c r="B132" s="40"/>
      <x:c r="C132" s="122" t="str">
        <x:f>IF($D132="","",IFERROR(INDEX('الإعدادات'!$B$16:$B$35,MATCH($D132,'الإعدادات'!$A$16:$A$35,0)),""))</x:f>
      </x:c>
      <x:c r="D132" s="121"/>
      <x:c r="E132" s="121"/>
      <x:c r="F132" s="121"/>
      <x:c r="G132" s="44"/>
      <x:c r="H132" s="62" t="str">
        <x:f>IF($A132="","",IF($C132="تدفق داخلي",$G132,0))</x:f>
      </x:c>
      <x:c r="I132" s="62" t="str">
        <x:f>IF($A132="","",IF($C132="تدفق خارجي",$G132,0))</x:f>
      </x:c>
      <x:c r="J132" s="62" t="str">
        <x:f>IF($A132="","",'الإعدادات'!$B$8+SUM($H$6:H132)-SUM($I$6:I132))</x:f>
      </x:c>
      <x:c r="K132" s="121"/>
      <x:c r="L132" s="40"/>
    </x:row>
    <x:row r="133">
      <x:c r="A133" s="46"/>
      <x:c r="B133" s="40"/>
      <x:c r="C133" s="122" t="str">
        <x:f>IF($D133="","",IFERROR(INDEX('الإعدادات'!$B$16:$B$35,MATCH($D133,'الإعدادات'!$A$16:$A$35,0)),""))</x:f>
      </x:c>
      <x:c r="D133" s="121"/>
      <x:c r="E133" s="121"/>
      <x:c r="F133" s="121"/>
      <x:c r="G133" s="44"/>
      <x:c r="H133" s="62" t="str">
        <x:f>IF($A133="","",IF($C133="تدفق داخلي",$G133,0))</x:f>
      </x:c>
      <x:c r="I133" s="62" t="str">
        <x:f>IF($A133="","",IF($C133="تدفق خارجي",$G133,0))</x:f>
      </x:c>
      <x:c r="J133" s="62" t="str">
        <x:f>IF($A133="","",'الإعدادات'!$B$8+SUM($H$6:H133)-SUM($I$6:I133))</x:f>
      </x:c>
      <x:c r="K133" s="121"/>
      <x:c r="L133" s="40"/>
    </x:row>
    <x:row r="134">
      <x:c r="A134" s="46"/>
      <x:c r="B134" s="40"/>
      <x:c r="C134" s="122" t="str">
        <x:f>IF($D134="","",IFERROR(INDEX('الإعدادات'!$B$16:$B$35,MATCH($D134,'الإعدادات'!$A$16:$A$35,0)),""))</x:f>
      </x:c>
      <x:c r="D134" s="121"/>
      <x:c r="E134" s="121"/>
      <x:c r="F134" s="121"/>
      <x:c r="G134" s="44"/>
      <x:c r="H134" s="62" t="str">
        <x:f>IF($A134="","",IF($C134="تدفق داخلي",$G134,0))</x:f>
      </x:c>
      <x:c r="I134" s="62" t="str">
        <x:f>IF($A134="","",IF($C134="تدفق خارجي",$G134,0))</x:f>
      </x:c>
      <x:c r="J134" s="62" t="str">
        <x:f>IF($A134="","",'الإعدادات'!$B$8+SUM($H$6:H134)-SUM($I$6:I134))</x:f>
      </x:c>
      <x:c r="K134" s="121"/>
      <x:c r="L134" s="40"/>
    </x:row>
    <x:row r="135">
      <x:c r="A135" s="46"/>
      <x:c r="B135" s="40"/>
      <x:c r="C135" s="122" t="str">
        <x:f>IF($D135="","",IFERROR(INDEX('الإعدادات'!$B$16:$B$35,MATCH($D135,'الإعدادات'!$A$16:$A$35,0)),""))</x:f>
      </x:c>
      <x:c r="D135" s="121"/>
      <x:c r="E135" s="121"/>
      <x:c r="F135" s="121"/>
      <x:c r="G135" s="44"/>
      <x:c r="H135" s="62" t="str">
        <x:f>IF($A135="","",IF($C135="تدفق داخلي",$G135,0))</x:f>
      </x:c>
      <x:c r="I135" s="62" t="str">
        <x:f>IF($A135="","",IF($C135="تدفق خارجي",$G135,0))</x:f>
      </x:c>
      <x:c r="J135" s="62" t="str">
        <x:f>IF($A135="","",'الإعدادات'!$B$8+SUM($H$6:H135)-SUM($I$6:I135))</x:f>
      </x:c>
      <x:c r="K135" s="121"/>
      <x:c r="L135" s="40"/>
    </x:row>
    <x:row r="136">
      <x:c r="A136" s="46"/>
      <x:c r="B136" s="40"/>
      <x:c r="C136" s="122" t="str">
        <x:f>IF($D136="","",IFERROR(INDEX('الإعدادات'!$B$16:$B$35,MATCH($D136,'الإعدادات'!$A$16:$A$35,0)),""))</x:f>
      </x:c>
      <x:c r="D136" s="121"/>
      <x:c r="E136" s="121"/>
      <x:c r="F136" s="121"/>
      <x:c r="G136" s="44"/>
      <x:c r="H136" s="62" t="str">
        <x:f>IF($A136="","",IF($C136="تدفق داخلي",$G136,0))</x:f>
      </x:c>
      <x:c r="I136" s="62" t="str">
        <x:f>IF($A136="","",IF($C136="تدفق خارجي",$G136,0))</x:f>
      </x:c>
      <x:c r="J136" s="62" t="str">
        <x:f>IF($A136="","",'الإعدادات'!$B$8+SUM($H$6:H136)-SUM($I$6:I136))</x:f>
      </x:c>
      <x:c r="K136" s="121"/>
      <x:c r="L136" s="40"/>
    </x:row>
    <x:row r="137">
      <x:c r="A137" s="46"/>
      <x:c r="B137" s="40"/>
      <x:c r="C137" s="122" t="str">
        <x:f>IF($D137="","",IFERROR(INDEX('الإعدادات'!$B$16:$B$35,MATCH($D137,'الإعدادات'!$A$16:$A$35,0)),""))</x:f>
      </x:c>
      <x:c r="D137" s="121"/>
      <x:c r="E137" s="121"/>
      <x:c r="F137" s="121"/>
      <x:c r="G137" s="44"/>
      <x:c r="H137" s="62" t="str">
        <x:f>IF($A137="","",IF($C137="تدفق داخلي",$G137,0))</x:f>
      </x:c>
      <x:c r="I137" s="62" t="str">
        <x:f>IF($A137="","",IF($C137="تدفق خارجي",$G137,0))</x:f>
      </x:c>
      <x:c r="J137" s="62" t="str">
        <x:f>IF($A137="","",'الإعدادات'!$B$8+SUM($H$6:H137)-SUM($I$6:I137))</x:f>
      </x:c>
      <x:c r="K137" s="121"/>
      <x:c r="L137" s="40"/>
    </x:row>
    <x:row r="138">
      <x:c r="A138" s="46"/>
      <x:c r="B138" s="40"/>
      <x:c r="C138" s="122" t="str">
        <x:f>IF($D138="","",IFERROR(INDEX('الإعدادات'!$B$16:$B$35,MATCH($D138,'الإعدادات'!$A$16:$A$35,0)),""))</x:f>
      </x:c>
      <x:c r="D138" s="121"/>
      <x:c r="E138" s="121"/>
      <x:c r="F138" s="121"/>
      <x:c r="G138" s="44"/>
      <x:c r="H138" s="62" t="str">
        <x:f>IF($A138="","",IF($C138="تدفق داخلي",$G138,0))</x:f>
      </x:c>
      <x:c r="I138" s="62" t="str">
        <x:f>IF($A138="","",IF($C138="تدفق خارجي",$G138,0))</x:f>
      </x:c>
      <x:c r="J138" s="62" t="str">
        <x:f>IF($A138="","",'الإعدادات'!$B$8+SUM($H$6:H138)-SUM($I$6:I138))</x:f>
      </x:c>
      <x:c r="K138" s="121"/>
      <x:c r="L138" s="40"/>
    </x:row>
    <x:row r="139">
      <x:c r="A139" s="46"/>
      <x:c r="B139" s="40"/>
      <x:c r="C139" s="122" t="str">
        <x:f>IF($D139="","",IFERROR(INDEX('الإعدادات'!$B$16:$B$35,MATCH($D139,'الإعدادات'!$A$16:$A$35,0)),""))</x:f>
      </x:c>
      <x:c r="D139" s="121"/>
      <x:c r="E139" s="121"/>
      <x:c r="F139" s="121"/>
      <x:c r="G139" s="44"/>
      <x:c r="H139" s="62" t="str">
        <x:f>IF($A139="","",IF($C139="تدفق داخلي",$G139,0))</x:f>
      </x:c>
      <x:c r="I139" s="62" t="str">
        <x:f>IF($A139="","",IF($C139="تدفق خارجي",$G139,0))</x:f>
      </x:c>
      <x:c r="J139" s="62" t="str">
        <x:f>IF($A139="","",'الإعدادات'!$B$8+SUM($H$6:H139)-SUM($I$6:I139))</x:f>
      </x:c>
      <x:c r="K139" s="121"/>
      <x:c r="L139" s="40"/>
    </x:row>
    <x:row r="140">
      <x:c r="A140" s="46"/>
      <x:c r="B140" s="40"/>
      <x:c r="C140" s="122" t="str">
        <x:f>IF($D140="","",IFERROR(INDEX('الإعدادات'!$B$16:$B$35,MATCH($D140,'الإعدادات'!$A$16:$A$35,0)),""))</x:f>
      </x:c>
      <x:c r="D140" s="121"/>
      <x:c r="E140" s="121"/>
      <x:c r="F140" s="121"/>
      <x:c r="G140" s="44"/>
      <x:c r="H140" s="62" t="str">
        <x:f>IF($A140="","",IF($C140="تدفق داخلي",$G140,0))</x:f>
      </x:c>
      <x:c r="I140" s="62" t="str">
        <x:f>IF($A140="","",IF($C140="تدفق خارجي",$G140,0))</x:f>
      </x:c>
      <x:c r="J140" s="62" t="str">
        <x:f>IF($A140="","",'الإعدادات'!$B$8+SUM($H$6:H140)-SUM($I$6:I140))</x:f>
      </x:c>
      <x:c r="K140" s="121"/>
      <x:c r="L140" s="40"/>
    </x:row>
    <x:row r="141">
      <x:c r="A141" s="46"/>
      <x:c r="B141" s="40"/>
      <x:c r="C141" s="122" t="str">
        <x:f>IF($D141="","",IFERROR(INDEX('الإعدادات'!$B$16:$B$35,MATCH($D141,'الإعدادات'!$A$16:$A$35,0)),""))</x:f>
      </x:c>
      <x:c r="D141" s="121"/>
      <x:c r="E141" s="121"/>
      <x:c r="F141" s="121"/>
      <x:c r="G141" s="44"/>
      <x:c r="H141" s="62" t="str">
        <x:f>IF($A141="","",IF($C141="تدفق داخلي",$G141,0))</x:f>
      </x:c>
      <x:c r="I141" s="62" t="str">
        <x:f>IF($A141="","",IF($C141="تدفق خارجي",$G141,0))</x:f>
      </x:c>
      <x:c r="J141" s="62" t="str">
        <x:f>IF($A141="","",'الإعدادات'!$B$8+SUM($H$6:H141)-SUM($I$6:I141))</x:f>
      </x:c>
      <x:c r="K141" s="121"/>
      <x:c r="L141" s="40"/>
    </x:row>
    <x:row r="142">
      <x:c r="A142" s="46"/>
      <x:c r="B142" s="40"/>
      <x:c r="C142" s="122" t="str">
        <x:f>IF($D142="","",IFERROR(INDEX('الإعدادات'!$B$16:$B$35,MATCH($D142,'الإعدادات'!$A$16:$A$35,0)),""))</x:f>
      </x:c>
      <x:c r="D142" s="121"/>
      <x:c r="E142" s="121"/>
      <x:c r="F142" s="121"/>
      <x:c r="G142" s="44"/>
      <x:c r="H142" s="62" t="str">
        <x:f>IF($A142="","",IF($C142="تدفق داخلي",$G142,0))</x:f>
      </x:c>
      <x:c r="I142" s="62" t="str">
        <x:f>IF($A142="","",IF($C142="تدفق خارجي",$G142,0))</x:f>
      </x:c>
      <x:c r="J142" s="62" t="str">
        <x:f>IF($A142="","",'الإعدادات'!$B$8+SUM($H$6:H142)-SUM($I$6:I142))</x:f>
      </x:c>
      <x:c r="K142" s="121"/>
      <x:c r="L142" s="40"/>
    </x:row>
    <x:row r="143">
      <x:c r="A143" s="46"/>
      <x:c r="B143" s="40"/>
      <x:c r="C143" s="122" t="str">
        <x:f>IF($D143="","",IFERROR(INDEX('الإعدادات'!$B$16:$B$35,MATCH($D143,'الإعدادات'!$A$16:$A$35,0)),""))</x:f>
      </x:c>
      <x:c r="D143" s="121"/>
      <x:c r="E143" s="121"/>
      <x:c r="F143" s="121"/>
      <x:c r="G143" s="44"/>
      <x:c r="H143" s="62" t="str">
        <x:f>IF($A143="","",IF($C143="تدفق داخلي",$G143,0))</x:f>
      </x:c>
      <x:c r="I143" s="62" t="str">
        <x:f>IF($A143="","",IF($C143="تدفق خارجي",$G143,0))</x:f>
      </x:c>
      <x:c r="J143" s="62" t="str">
        <x:f>IF($A143="","",'الإعدادات'!$B$8+SUM($H$6:H143)-SUM($I$6:I143))</x:f>
      </x:c>
      <x:c r="K143" s="121"/>
      <x:c r="L143" s="40"/>
    </x:row>
    <x:row r="144">
      <x:c r="A144" s="46"/>
      <x:c r="B144" s="40"/>
      <x:c r="C144" s="122" t="str">
        <x:f>IF($D144="","",IFERROR(INDEX('الإعدادات'!$B$16:$B$35,MATCH($D144,'الإعدادات'!$A$16:$A$35,0)),""))</x:f>
      </x:c>
      <x:c r="D144" s="121"/>
      <x:c r="E144" s="121"/>
      <x:c r="F144" s="121"/>
      <x:c r="G144" s="44"/>
      <x:c r="H144" s="62" t="str">
        <x:f>IF($A144="","",IF($C144="تدفق داخلي",$G144,0))</x:f>
      </x:c>
      <x:c r="I144" s="62" t="str">
        <x:f>IF($A144="","",IF($C144="تدفق خارجي",$G144,0))</x:f>
      </x:c>
      <x:c r="J144" s="62" t="str">
        <x:f>IF($A144="","",'الإعدادات'!$B$8+SUM($H$6:H144)-SUM($I$6:I144))</x:f>
      </x:c>
      <x:c r="K144" s="121"/>
      <x:c r="L144" s="40"/>
    </x:row>
    <x:row r="145">
      <x:c r="A145" s="46"/>
      <x:c r="B145" s="40"/>
      <x:c r="C145" s="122" t="str">
        <x:f>IF($D145="","",IFERROR(INDEX('الإعدادات'!$B$16:$B$35,MATCH($D145,'الإعدادات'!$A$16:$A$35,0)),""))</x:f>
      </x:c>
      <x:c r="D145" s="121"/>
      <x:c r="E145" s="121"/>
      <x:c r="F145" s="121"/>
      <x:c r="G145" s="44"/>
      <x:c r="H145" s="62" t="str">
        <x:f>IF($A145="","",IF($C145="تدفق داخلي",$G145,0))</x:f>
      </x:c>
      <x:c r="I145" s="62" t="str">
        <x:f>IF($A145="","",IF($C145="تدفق خارجي",$G145,0))</x:f>
      </x:c>
      <x:c r="J145" s="62" t="str">
        <x:f>IF($A145="","",'الإعدادات'!$B$8+SUM($H$6:H145)-SUM($I$6:I145))</x:f>
      </x:c>
      <x:c r="K145" s="121"/>
      <x:c r="L145" s="40"/>
    </x:row>
    <x:row r="146">
      <x:c r="A146" s="46"/>
      <x:c r="B146" s="40"/>
      <x:c r="C146" s="122" t="str">
        <x:f>IF($D146="","",IFERROR(INDEX('الإعدادات'!$B$16:$B$35,MATCH($D146,'الإعدادات'!$A$16:$A$35,0)),""))</x:f>
      </x:c>
      <x:c r="D146" s="121"/>
      <x:c r="E146" s="121"/>
      <x:c r="F146" s="121"/>
      <x:c r="G146" s="44"/>
      <x:c r="H146" s="62" t="str">
        <x:f>IF($A146="","",IF($C146="تدفق داخلي",$G146,0))</x:f>
      </x:c>
      <x:c r="I146" s="62" t="str">
        <x:f>IF($A146="","",IF($C146="تدفق خارجي",$G146,0))</x:f>
      </x:c>
      <x:c r="J146" s="62" t="str">
        <x:f>IF($A146="","",'الإعدادات'!$B$8+SUM($H$6:H146)-SUM($I$6:I146))</x:f>
      </x:c>
      <x:c r="K146" s="121"/>
      <x:c r="L146" s="40"/>
    </x:row>
    <x:row r="147">
      <x:c r="A147" s="46"/>
      <x:c r="B147" s="40"/>
      <x:c r="C147" s="122" t="str">
        <x:f>IF($D147="","",IFERROR(INDEX('الإعدادات'!$B$16:$B$35,MATCH($D147,'الإعدادات'!$A$16:$A$35,0)),""))</x:f>
      </x:c>
      <x:c r="D147" s="121"/>
      <x:c r="E147" s="121"/>
      <x:c r="F147" s="121"/>
      <x:c r="G147" s="44"/>
      <x:c r="H147" s="62" t="str">
        <x:f>IF($A147="","",IF($C147="تدفق داخلي",$G147,0))</x:f>
      </x:c>
      <x:c r="I147" s="62" t="str">
        <x:f>IF($A147="","",IF($C147="تدفق خارجي",$G147,0))</x:f>
      </x:c>
      <x:c r="J147" s="62" t="str">
        <x:f>IF($A147="","",'الإعدادات'!$B$8+SUM($H$6:H147)-SUM($I$6:I147))</x:f>
      </x:c>
      <x:c r="K147" s="121"/>
      <x:c r="L147" s="40"/>
    </x:row>
    <x:row r="148">
      <x:c r="A148" s="46"/>
      <x:c r="B148" s="40"/>
      <x:c r="C148" s="122" t="str">
        <x:f>IF($D148="","",IFERROR(INDEX('الإعدادات'!$B$16:$B$35,MATCH($D148,'الإعدادات'!$A$16:$A$35,0)),""))</x:f>
      </x:c>
      <x:c r="D148" s="121"/>
      <x:c r="E148" s="121"/>
      <x:c r="F148" s="121"/>
      <x:c r="G148" s="44"/>
      <x:c r="H148" s="62" t="str">
        <x:f>IF($A148="","",IF($C148="تدفق داخلي",$G148,0))</x:f>
      </x:c>
      <x:c r="I148" s="62" t="str">
        <x:f>IF($A148="","",IF($C148="تدفق خارجي",$G148,0))</x:f>
      </x:c>
      <x:c r="J148" s="62" t="str">
        <x:f>IF($A148="","",'الإعدادات'!$B$8+SUM($H$6:H148)-SUM($I$6:I148))</x:f>
      </x:c>
      <x:c r="K148" s="121"/>
      <x:c r="L148" s="40"/>
    </x:row>
    <x:row r="149">
      <x:c r="A149" s="46"/>
      <x:c r="B149" s="40"/>
      <x:c r="C149" s="122" t="str">
        <x:f>IF($D149="","",IFERROR(INDEX('الإعدادات'!$B$16:$B$35,MATCH($D149,'الإعدادات'!$A$16:$A$35,0)),""))</x:f>
      </x:c>
      <x:c r="D149" s="121"/>
      <x:c r="E149" s="121"/>
      <x:c r="F149" s="121"/>
      <x:c r="G149" s="44"/>
      <x:c r="H149" s="62" t="str">
        <x:f>IF($A149="","",IF($C149="تدفق داخلي",$G149,0))</x:f>
      </x:c>
      <x:c r="I149" s="62" t="str">
        <x:f>IF($A149="","",IF($C149="تدفق خارجي",$G149,0))</x:f>
      </x:c>
      <x:c r="J149" s="62" t="str">
        <x:f>IF($A149="","",'الإعدادات'!$B$8+SUM($H$6:H149)-SUM($I$6:I149))</x:f>
      </x:c>
      <x:c r="K149" s="121"/>
      <x:c r="L149" s="40"/>
    </x:row>
    <x:row r="150">
      <x:c r="A150" s="46"/>
      <x:c r="B150" s="40"/>
      <x:c r="C150" s="122" t="str">
        <x:f>IF($D150="","",IFERROR(INDEX('الإعدادات'!$B$16:$B$35,MATCH($D150,'الإعدادات'!$A$16:$A$35,0)),""))</x:f>
      </x:c>
      <x:c r="D150" s="121"/>
      <x:c r="E150" s="121"/>
      <x:c r="F150" s="121"/>
      <x:c r="G150" s="44"/>
      <x:c r="H150" s="62" t="str">
        <x:f>IF($A150="","",IF($C150="تدفق داخلي",$G150,0))</x:f>
      </x:c>
      <x:c r="I150" s="62" t="str">
        <x:f>IF($A150="","",IF($C150="تدفق خارجي",$G150,0))</x:f>
      </x:c>
      <x:c r="J150" s="62" t="str">
        <x:f>IF($A150="","",'الإعدادات'!$B$8+SUM($H$6:H150)-SUM($I$6:I150))</x:f>
      </x:c>
      <x:c r="K150" s="121"/>
      <x:c r="L150" s="40"/>
    </x:row>
    <x:row r="151">
      <x:c r="A151" s="46"/>
      <x:c r="B151" s="40"/>
      <x:c r="C151" s="122" t="str">
        <x:f>IF($D151="","",IFERROR(INDEX('الإعدادات'!$B$16:$B$35,MATCH($D151,'الإعدادات'!$A$16:$A$35,0)),""))</x:f>
      </x:c>
      <x:c r="D151" s="121"/>
      <x:c r="E151" s="121"/>
      <x:c r="F151" s="121"/>
      <x:c r="G151" s="44"/>
      <x:c r="H151" s="62" t="str">
        <x:f>IF($A151="","",IF($C151="تدفق داخلي",$G151,0))</x:f>
      </x:c>
      <x:c r="I151" s="62" t="str">
        <x:f>IF($A151="","",IF($C151="تدفق خارجي",$G151,0))</x:f>
      </x:c>
      <x:c r="J151" s="62" t="str">
        <x:f>IF($A151="","",'الإعدادات'!$B$8+SUM($H$6:H151)-SUM($I$6:I151))</x:f>
      </x:c>
      <x:c r="K151" s="121"/>
      <x:c r="L151" s="40"/>
    </x:row>
    <x:row r="152">
      <x:c r="A152" s="46"/>
      <x:c r="B152" s="40"/>
      <x:c r="C152" s="122" t="str">
        <x:f>IF($D152="","",IFERROR(INDEX('الإعدادات'!$B$16:$B$35,MATCH($D152,'الإعدادات'!$A$16:$A$35,0)),""))</x:f>
      </x:c>
      <x:c r="D152" s="121"/>
      <x:c r="E152" s="121"/>
      <x:c r="F152" s="121"/>
      <x:c r="G152" s="44"/>
      <x:c r="H152" s="62" t="str">
        <x:f>IF($A152="","",IF($C152="تدفق داخلي",$G152,0))</x:f>
      </x:c>
      <x:c r="I152" s="62" t="str">
        <x:f>IF($A152="","",IF($C152="تدفق خارجي",$G152,0))</x:f>
      </x:c>
      <x:c r="J152" s="62" t="str">
        <x:f>IF($A152="","",'الإعدادات'!$B$8+SUM($H$6:H152)-SUM($I$6:I152))</x:f>
      </x:c>
      <x:c r="K152" s="121"/>
      <x:c r="L152" s="40"/>
    </x:row>
    <x:row r="153">
      <x:c r="A153" s="46"/>
      <x:c r="B153" s="40"/>
      <x:c r="C153" s="122" t="str">
        <x:f>IF($D153="","",IFERROR(INDEX('الإعدادات'!$B$16:$B$35,MATCH($D153,'الإعدادات'!$A$16:$A$35,0)),""))</x:f>
      </x:c>
      <x:c r="D153" s="121"/>
      <x:c r="E153" s="121"/>
      <x:c r="F153" s="121"/>
      <x:c r="G153" s="44"/>
      <x:c r="H153" s="62" t="str">
        <x:f>IF($A153="","",IF($C153="تدفق داخلي",$G153,0))</x:f>
      </x:c>
      <x:c r="I153" s="62" t="str">
        <x:f>IF($A153="","",IF($C153="تدفق خارجي",$G153,0))</x:f>
      </x:c>
      <x:c r="J153" s="62" t="str">
        <x:f>IF($A153="","",'الإعدادات'!$B$8+SUM($H$6:H153)-SUM($I$6:I153))</x:f>
      </x:c>
      <x:c r="K153" s="121"/>
      <x:c r="L153" s="40"/>
    </x:row>
    <x:row r="154">
      <x:c r="A154" s="46"/>
      <x:c r="B154" s="40"/>
      <x:c r="C154" s="122" t="str">
        <x:f>IF($D154="","",IFERROR(INDEX('الإعدادات'!$B$16:$B$35,MATCH($D154,'الإعدادات'!$A$16:$A$35,0)),""))</x:f>
      </x:c>
      <x:c r="D154" s="121"/>
      <x:c r="E154" s="121"/>
      <x:c r="F154" s="121"/>
      <x:c r="G154" s="44"/>
      <x:c r="H154" s="62" t="str">
        <x:f>IF($A154="","",IF($C154="تدفق داخلي",$G154,0))</x:f>
      </x:c>
      <x:c r="I154" s="62" t="str">
        <x:f>IF($A154="","",IF($C154="تدفق خارجي",$G154,0))</x:f>
      </x:c>
      <x:c r="J154" s="62" t="str">
        <x:f>IF($A154="","",'الإعدادات'!$B$8+SUM($H$6:H154)-SUM($I$6:I154))</x:f>
      </x:c>
      <x:c r="K154" s="121"/>
      <x:c r="L154" s="40"/>
    </x:row>
    <x:row r="155">
      <x:c r="A155" s="46"/>
      <x:c r="B155" s="40"/>
      <x:c r="C155" s="122" t="str">
        <x:f>IF($D155="","",IFERROR(INDEX('الإعدادات'!$B$16:$B$35,MATCH($D155,'الإعدادات'!$A$16:$A$35,0)),""))</x:f>
      </x:c>
      <x:c r="D155" s="121"/>
      <x:c r="E155" s="121"/>
      <x:c r="F155" s="121"/>
      <x:c r="G155" s="44"/>
      <x:c r="H155" s="62" t="str">
        <x:f>IF($A155="","",IF($C155="تدفق داخلي",$G155,0))</x:f>
      </x:c>
      <x:c r="I155" s="62" t="str">
        <x:f>IF($A155="","",IF($C155="تدفق خارجي",$G155,0))</x:f>
      </x:c>
      <x:c r="J155" s="62" t="str">
        <x:f>IF($A155="","",'الإعدادات'!$B$8+SUM($H$6:H155)-SUM($I$6:I155))</x:f>
      </x:c>
      <x:c r="K155" s="121"/>
      <x:c r="L155" s="40"/>
    </x:row>
    <x:row r="156">
      <x:c r="A156" s="46"/>
      <x:c r="B156" s="40"/>
      <x:c r="C156" s="122" t="str">
        <x:f>IF($D156="","",IFERROR(INDEX('الإعدادات'!$B$16:$B$35,MATCH($D156,'الإعدادات'!$A$16:$A$35,0)),""))</x:f>
      </x:c>
      <x:c r="D156" s="121"/>
      <x:c r="E156" s="121"/>
      <x:c r="F156" s="121"/>
      <x:c r="G156" s="44"/>
      <x:c r="H156" s="62" t="str">
        <x:f>IF($A156="","",IF($C156="تدفق داخلي",$G156,0))</x:f>
      </x:c>
      <x:c r="I156" s="62" t="str">
        <x:f>IF($A156="","",IF($C156="تدفق خارجي",$G156,0))</x:f>
      </x:c>
      <x:c r="J156" s="62" t="str">
        <x:f>IF($A156="","",'الإعدادات'!$B$8+SUM($H$6:H156)-SUM($I$6:I156))</x:f>
      </x:c>
      <x:c r="K156" s="121"/>
      <x:c r="L156" s="40"/>
    </x:row>
    <x:row r="157">
      <x:c r="A157" s="46"/>
      <x:c r="B157" s="40"/>
      <x:c r="C157" s="122" t="str">
        <x:f>IF($D157="","",IFERROR(INDEX('الإعدادات'!$B$16:$B$35,MATCH($D157,'الإعدادات'!$A$16:$A$35,0)),""))</x:f>
      </x:c>
      <x:c r="D157" s="121"/>
      <x:c r="E157" s="121"/>
      <x:c r="F157" s="121"/>
      <x:c r="G157" s="44"/>
      <x:c r="H157" s="62" t="str">
        <x:f>IF($A157="","",IF($C157="تدفق داخلي",$G157,0))</x:f>
      </x:c>
      <x:c r="I157" s="62" t="str">
        <x:f>IF($A157="","",IF($C157="تدفق خارجي",$G157,0))</x:f>
      </x:c>
      <x:c r="J157" s="62" t="str">
        <x:f>IF($A157="","",'الإعدادات'!$B$8+SUM($H$6:H157)-SUM($I$6:I157))</x:f>
      </x:c>
      <x:c r="K157" s="121"/>
      <x:c r="L157" s="40"/>
    </x:row>
    <x:row r="158">
      <x:c r="A158" s="46"/>
      <x:c r="B158" s="40"/>
      <x:c r="C158" s="122" t="str">
        <x:f>IF($D158="","",IFERROR(INDEX('الإعدادات'!$B$16:$B$35,MATCH($D158,'الإعدادات'!$A$16:$A$35,0)),""))</x:f>
      </x:c>
      <x:c r="D158" s="121"/>
      <x:c r="E158" s="121"/>
      <x:c r="F158" s="121"/>
      <x:c r="G158" s="44"/>
      <x:c r="H158" s="62" t="str">
        <x:f>IF($A158="","",IF($C158="تدفق داخلي",$G158,0))</x:f>
      </x:c>
      <x:c r="I158" s="62" t="str">
        <x:f>IF($A158="","",IF($C158="تدفق خارجي",$G158,0))</x:f>
      </x:c>
      <x:c r="J158" s="62" t="str">
        <x:f>IF($A158="","",'الإعدادات'!$B$8+SUM($H$6:H158)-SUM($I$6:I158))</x:f>
      </x:c>
      <x:c r="K158" s="121"/>
      <x:c r="L158" s="40"/>
    </x:row>
    <x:row r="159">
      <x:c r="A159" s="46"/>
      <x:c r="B159" s="40"/>
      <x:c r="C159" s="122" t="str">
        <x:f>IF($D159="","",IFERROR(INDEX('الإعدادات'!$B$16:$B$35,MATCH($D159,'الإعدادات'!$A$16:$A$35,0)),""))</x:f>
      </x:c>
      <x:c r="D159" s="121"/>
      <x:c r="E159" s="121"/>
      <x:c r="F159" s="121"/>
      <x:c r="G159" s="44"/>
      <x:c r="H159" s="62" t="str">
        <x:f>IF($A159="","",IF($C159="تدفق داخلي",$G159,0))</x:f>
      </x:c>
      <x:c r="I159" s="62" t="str">
        <x:f>IF($A159="","",IF($C159="تدفق خارجي",$G159,0))</x:f>
      </x:c>
      <x:c r="J159" s="62" t="str">
        <x:f>IF($A159="","",'الإعدادات'!$B$8+SUM($H$6:H159)-SUM($I$6:I159))</x:f>
      </x:c>
      <x:c r="K159" s="121"/>
      <x:c r="L159" s="40"/>
    </x:row>
    <x:row r="160">
      <x:c r="A160" s="46"/>
      <x:c r="B160" s="40"/>
      <x:c r="C160" s="122" t="str">
        <x:f>IF($D160="","",IFERROR(INDEX('الإعدادات'!$B$16:$B$35,MATCH($D160,'الإعدادات'!$A$16:$A$35,0)),""))</x:f>
      </x:c>
      <x:c r="D160" s="121"/>
      <x:c r="E160" s="121"/>
      <x:c r="F160" s="121"/>
      <x:c r="G160" s="44"/>
      <x:c r="H160" s="62" t="str">
        <x:f>IF($A160="","",IF($C160="تدفق داخلي",$G160,0))</x:f>
      </x:c>
      <x:c r="I160" s="62" t="str">
        <x:f>IF($A160="","",IF($C160="تدفق خارجي",$G160,0))</x:f>
      </x:c>
      <x:c r="J160" s="62" t="str">
        <x:f>IF($A160="","",'الإعدادات'!$B$8+SUM($H$6:H160)-SUM($I$6:I160))</x:f>
      </x:c>
      <x:c r="K160" s="121"/>
      <x:c r="L160" s="40"/>
    </x:row>
    <x:row r="161">
      <x:c r="A161" s="46"/>
      <x:c r="B161" s="40"/>
      <x:c r="C161" s="122" t="str">
        <x:f>IF($D161="","",IFERROR(INDEX('الإعدادات'!$B$16:$B$35,MATCH($D161,'الإعدادات'!$A$16:$A$35,0)),""))</x:f>
      </x:c>
      <x:c r="D161" s="121"/>
      <x:c r="E161" s="121"/>
      <x:c r="F161" s="121"/>
      <x:c r="G161" s="44"/>
      <x:c r="H161" s="62" t="str">
        <x:f>IF($A161="","",IF($C161="تدفق داخلي",$G161,0))</x:f>
      </x:c>
      <x:c r="I161" s="62" t="str">
        <x:f>IF($A161="","",IF($C161="تدفق خارجي",$G161,0))</x:f>
      </x:c>
      <x:c r="J161" s="62" t="str">
        <x:f>IF($A161="","",'الإعدادات'!$B$8+SUM($H$6:H161)-SUM($I$6:I161))</x:f>
      </x:c>
      <x:c r="K161" s="121"/>
      <x:c r="L161" s="40"/>
    </x:row>
    <x:row r="162">
      <x:c r="A162" s="46"/>
      <x:c r="B162" s="40"/>
      <x:c r="C162" s="122" t="str">
        <x:f>IF($D162="","",IFERROR(INDEX('الإعدادات'!$B$16:$B$35,MATCH($D162,'الإعدادات'!$A$16:$A$35,0)),""))</x:f>
      </x:c>
      <x:c r="D162" s="121"/>
      <x:c r="E162" s="121"/>
      <x:c r="F162" s="121"/>
      <x:c r="G162" s="44"/>
      <x:c r="H162" s="62" t="str">
        <x:f>IF($A162="","",IF($C162="تدفق داخلي",$G162,0))</x:f>
      </x:c>
      <x:c r="I162" s="62" t="str">
        <x:f>IF($A162="","",IF($C162="تدفق خارجي",$G162,0))</x:f>
      </x:c>
      <x:c r="J162" s="62" t="str">
        <x:f>IF($A162="","",'الإعدادات'!$B$8+SUM($H$6:H162)-SUM($I$6:I162))</x:f>
      </x:c>
      <x:c r="K162" s="121"/>
      <x:c r="L162" s="40"/>
    </x:row>
    <x:row r="163">
      <x:c r="A163" s="46"/>
      <x:c r="B163" s="40"/>
      <x:c r="C163" s="122" t="str">
        <x:f>IF($D163="","",IFERROR(INDEX('الإعدادات'!$B$16:$B$35,MATCH($D163,'الإعدادات'!$A$16:$A$35,0)),""))</x:f>
      </x:c>
      <x:c r="D163" s="121"/>
      <x:c r="E163" s="121"/>
      <x:c r="F163" s="121"/>
      <x:c r="G163" s="44"/>
      <x:c r="H163" s="62" t="str">
        <x:f>IF($A163="","",IF($C163="تدفق داخلي",$G163,0))</x:f>
      </x:c>
      <x:c r="I163" s="62" t="str">
        <x:f>IF($A163="","",IF($C163="تدفق خارجي",$G163,0))</x:f>
      </x:c>
      <x:c r="J163" s="62" t="str">
        <x:f>IF($A163="","",'الإعدادات'!$B$8+SUM($H$6:H163)-SUM($I$6:I163))</x:f>
      </x:c>
      <x:c r="K163" s="121"/>
      <x:c r="L163" s="40"/>
    </x:row>
    <x:row r="164">
      <x:c r="A164" s="46"/>
      <x:c r="B164" s="40"/>
      <x:c r="C164" s="122" t="str">
        <x:f>IF($D164="","",IFERROR(INDEX('الإعدادات'!$B$16:$B$35,MATCH($D164,'الإعدادات'!$A$16:$A$35,0)),""))</x:f>
      </x:c>
      <x:c r="D164" s="121"/>
      <x:c r="E164" s="121"/>
      <x:c r="F164" s="121"/>
      <x:c r="G164" s="44"/>
      <x:c r="H164" s="62" t="str">
        <x:f>IF($A164="","",IF($C164="تدفق داخلي",$G164,0))</x:f>
      </x:c>
      <x:c r="I164" s="62" t="str">
        <x:f>IF($A164="","",IF($C164="تدفق خارجي",$G164,0))</x:f>
      </x:c>
      <x:c r="J164" s="62" t="str">
        <x:f>IF($A164="","",'الإعدادات'!$B$8+SUM($H$6:H164)-SUM($I$6:I164))</x:f>
      </x:c>
      <x:c r="K164" s="121"/>
      <x:c r="L164" s="40"/>
    </x:row>
    <x:row r="165">
      <x:c r="A165" s="46"/>
      <x:c r="B165" s="40"/>
      <x:c r="C165" s="122" t="str">
        <x:f>IF($D165="","",IFERROR(INDEX('الإعدادات'!$B$16:$B$35,MATCH($D165,'الإعدادات'!$A$16:$A$35,0)),""))</x:f>
      </x:c>
      <x:c r="D165" s="121"/>
      <x:c r="E165" s="121"/>
      <x:c r="F165" s="121"/>
      <x:c r="G165" s="44"/>
      <x:c r="H165" s="62" t="str">
        <x:f>IF($A165="","",IF($C165="تدفق داخلي",$G165,0))</x:f>
      </x:c>
      <x:c r="I165" s="62" t="str">
        <x:f>IF($A165="","",IF($C165="تدفق خارجي",$G165,0))</x:f>
      </x:c>
      <x:c r="J165" s="62" t="str">
        <x:f>IF($A165="","",'الإعدادات'!$B$8+SUM($H$6:H165)-SUM($I$6:I165))</x:f>
      </x:c>
      <x:c r="K165" s="121"/>
      <x:c r="L165" s="40"/>
    </x:row>
    <x:row r="166">
      <x:c r="A166" s="46"/>
      <x:c r="B166" s="40"/>
      <x:c r="C166" s="122" t="str">
        <x:f>IF($D166="","",IFERROR(INDEX('الإعدادات'!$B$16:$B$35,MATCH($D166,'الإعدادات'!$A$16:$A$35,0)),""))</x:f>
      </x:c>
      <x:c r="D166" s="121"/>
      <x:c r="E166" s="121"/>
      <x:c r="F166" s="121"/>
      <x:c r="G166" s="44"/>
      <x:c r="H166" s="62" t="str">
        <x:f>IF($A166="","",IF($C166="تدفق داخلي",$G166,0))</x:f>
      </x:c>
      <x:c r="I166" s="62" t="str">
        <x:f>IF($A166="","",IF($C166="تدفق خارجي",$G166,0))</x:f>
      </x:c>
      <x:c r="J166" s="62" t="str">
        <x:f>IF($A166="","",'الإعدادات'!$B$8+SUM($H$6:H166)-SUM($I$6:I166))</x:f>
      </x:c>
      <x:c r="K166" s="121"/>
      <x:c r="L166" s="40"/>
    </x:row>
    <x:row r="167">
      <x:c r="A167" s="46"/>
      <x:c r="B167" s="40"/>
      <x:c r="C167" s="122" t="str">
        <x:f>IF($D167="","",IFERROR(INDEX('الإعدادات'!$B$16:$B$35,MATCH($D167,'الإعدادات'!$A$16:$A$35,0)),""))</x:f>
      </x:c>
      <x:c r="D167" s="121"/>
      <x:c r="E167" s="121"/>
      <x:c r="F167" s="121"/>
      <x:c r="G167" s="44"/>
      <x:c r="H167" s="62" t="str">
        <x:f>IF($A167="","",IF($C167="تدفق داخلي",$G167,0))</x:f>
      </x:c>
      <x:c r="I167" s="62" t="str">
        <x:f>IF($A167="","",IF($C167="تدفق خارجي",$G167,0))</x:f>
      </x:c>
      <x:c r="J167" s="62" t="str">
        <x:f>IF($A167="","",'الإعدادات'!$B$8+SUM($H$6:H167)-SUM($I$6:I167))</x:f>
      </x:c>
      <x:c r="K167" s="121"/>
      <x:c r="L167" s="40"/>
    </x:row>
    <x:row r="168">
      <x:c r="A168" s="46"/>
      <x:c r="B168" s="40"/>
      <x:c r="C168" s="122" t="str">
        <x:f>IF($D168="","",IFERROR(INDEX('الإعدادات'!$B$16:$B$35,MATCH($D168,'الإعدادات'!$A$16:$A$35,0)),""))</x:f>
      </x:c>
      <x:c r="D168" s="121"/>
      <x:c r="E168" s="121"/>
      <x:c r="F168" s="121"/>
      <x:c r="G168" s="44"/>
      <x:c r="H168" s="62" t="str">
        <x:f>IF($A168="","",IF($C168="تدفق داخلي",$G168,0))</x:f>
      </x:c>
      <x:c r="I168" s="62" t="str">
        <x:f>IF($A168="","",IF($C168="تدفق خارجي",$G168,0))</x:f>
      </x:c>
      <x:c r="J168" s="62" t="str">
        <x:f>IF($A168="","",'الإعدادات'!$B$8+SUM($H$6:H168)-SUM($I$6:I168))</x:f>
      </x:c>
      <x:c r="K168" s="121"/>
      <x:c r="L168" s="40"/>
    </x:row>
    <x:row r="169">
      <x:c r="A169" s="46"/>
      <x:c r="B169" s="40"/>
      <x:c r="C169" s="122" t="str">
        <x:f>IF($D169="","",IFERROR(INDEX('الإعدادات'!$B$16:$B$35,MATCH($D169,'الإعدادات'!$A$16:$A$35,0)),""))</x:f>
      </x:c>
      <x:c r="D169" s="121"/>
      <x:c r="E169" s="121"/>
      <x:c r="F169" s="121"/>
      <x:c r="G169" s="44"/>
      <x:c r="H169" s="62" t="str">
        <x:f>IF($A169="","",IF($C169="تدفق داخلي",$G169,0))</x:f>
      </x:c>
      <x:c r="I169" s="62" t="str">
        <x:f>IF($A169="","",IF($C169="تدفق خارجي",$G169,0))</x:f>
      </x:c>
      <x:c r="J169" s="62" t="str">
        <x:f>IF($A169="","",'الإعدادات'!$B$8+SUM($H$6:H169)-SUM($I$6:I169))</x:f>
      </x:c>
      <x:c r="K169" s="121"/>
      <x:c r="L169" s="40"/>
    </x:row>
    <x:row r="170">
      <x:c r="A170" s="46"/>
      <x:c r="B170" s="40"/>
      <x:c r="C170" s="122" t="str">
        <x:f>IF($D170="","",IFERROR(INDEX('الإعدادات'!$B$16:$B$35,MATCH($D170,'الإعدادات'!$A$16:$A$35,0)),""))</x:f>
      </x:c>
      <x:c r="D170" s="121"/>
      <x:c r="E170" s="121"/>
      <x:c r="F170" s="121"/>
      <x:c r="G170" s="44"/>
      <x:c r="H170" s="62" t="str">
        <x:f>IF($A170="","",IF($C170="تدفق داخلي",$G170,0))</x:f>
      </x:c>
      <x:c r="I170" s="62" t="str">
        <x:f>IF($A170="","",IF($C170="تدفق خارجي",$G170,0))</x:f>
      </x:c>
      <x:c r="J170" s="62" t="str">
        <x:f>IF($A170="","",'الإعدادات'!$B$8+SUM($H$6:H170)-SUM($I$6:I170))</x:f>
      </x:c>
      <x:c r="K170" s="121"/>
      <x:c r="L170" s="40"/>
    </x:row>
    <x:row r="171">
      <x:c r="A171" s="46"/>
      <x:c r="B171" s="40"/>
      <x:c r="C171" s="122" t="str">
        <x:f>IF($D171="","",IFERROR(INDEX('الإعدادات'!$B$16:$B$35,MATCH($D171,'الإعدادات'!$A$16:$A$35,0)),""))</x:f>
      </x:c>
      <x:c r="D171" s="121"/>
      <x:c r="E171" s="121"/>
      <x:c r="F171" s="121"/>
      <x:c r="G171" s="44"/>
      <x:c r="H171" s="62" t="str">
        <x:f>IF($A171="","",IF($C171="تدفق داخلي",$G171,0))</x:f>
      </x:c>
      <x:c r="I171" s="62" t="str">
        <x:f>IF($A171="","",IF($C171="تدفق خارجي",$G171,0))</x:f>
      </x:c>
      <x:c r="J171" s="62" t="str">
        <x:f>IF($A171="","",'الإعدادات'!$B$8+SUM($H$6:H171)-SUM($I$6:I171))</x:f>
      </x:c>
      <x:c r="K171" s="121"/>
      <x:c r="L171" s="40"/>
    </x:row>
    <x:row r="172">
      <x:c r="A172" s="46"/>
      <x:c r="B172" s="40"/>
      <x:c r="C172" s="122" t="str">
        <x:f>IF($D172="","",IFERROR(INDEX('الإعدادات'!$B$16:$B$35,MATCH($D172,'الإعدادات'!$A$16:$A$35,0)),""))</x:f>
      </x:c>
      <x:c r="D172" s="121"/>
      <x:c r="E172" s="121"/>
      <x:c r="F172" s="121"/>
      <x:c r="G172" s="44"/>
      <x:c r="H172" s="62" t="str">
        <x:f>IF($A172="","",IF($C172="تدفق داخلي",$G172,0))</x:f>
      </x:c>
      <x:c r="I172" s="62" t="str">
        <x:f>IF($A172="","",IF($C172="تدفق خارجي",$G172,0))</x:f>
      </x:c>
      <x:c r="J172" s="62" t="str">
        <x:f>IF($A172="","",'الإعدادات'!$B$8+SUM($H$6:H172)-SUM($I$6:I172))</x:f>
      </x:c>
      <x:c r="K172" s="121"/>
      <x:c r="L172" s="40"/>
    </x:row>
    <x:row r="173">
      <x:c r="A173" s="46"/>
      <x:c r="B173" s="40"/>
      <x:c r="C173" s="122" t="str">
        <x:f>IF($D173="","",IFERROR(INDEX('الإعدادات'!$B$16:$B$35,MATCH($D173,'الإعدادات'!$A$16:$A$35,0)),""))</x:f>
      </x:c>
      <x:c r="D173" s="121"/>
      <x:c r="E173" s="121"/>
      <x:c r="F173" s="121"/>
      <x:c r="G173" s="44"/>
      <x:c r="H173" s="62" t="str">
        <x:f>IF($A173="","",IF($C173="تدفق داخلي",$G173,0))</x:f>
      </x:c>
      <x:c r="I173" s="62" t="str">
        <x:f>IF($A173="","",IF($C173="تدفق خارجي",$G173,0))</x:f>
      </x:c>
      <x:c r="J173" s="62" t="str">
        <x:f>IF($A173="","",'الإعدادات'!$B$8+SUM($H$6:H173)-SUM($I$6:I173))</x:f>
      </x:c>
      <x:c r="K173" s="121"/>
      <x:c r="L173" s="40"/>
    </x:row>
    <x:row r="174">
      <x:c r="A174" s="46"/>
      <x:c r="B174" s="40"/>
      <x:c r="C174" s="122" t="str">
        <x:f>IF($D174="","",IFERROR(INDEX('الإعدادات'!$B$16:$B$35,MATCH($D174,'الإعدادات'!$A$16:$A$35,0)),""))</x:f>
      </x:c>
      <x:c r="D174" s="121"/>
      <x:c r="E174" s="121"/>
      <x:c r="F174" s="121"/>
      <x:c r="G174" s="44"/>
      <x:c r="H174" s="62" t="str">
        <x:f>IF($A174="","",IF($C174="تدفق داخلي",$G174,0))</x:f>
      </x:c>
      <x:c r="I174" s="62" t="str">
        <x:f>IF($A174="","",IF($C174="تدفق خارجي",$G174,0))</x:f>
      </x:c>
      <x:c r="J174" s="62" t="str">
        <x:f>IF($A174="","",'الإعدادات'!$B$8+SUM($H$6:H174)-SUM($I$6:I174))</x:f>
      </x:c>
      <x:c r="K174" s="121"/>
      <x:c r="L174" s="40"/>
    </x:row>
    <x:row r="175">
      <x:c r="A175" s="46"/>
      <x:c r="B175" s="40"/>
      <x:c r="C175" s="122" t="str">
        <x:f>IF($D175="","",IFERROR(INDEX('الإعدادات'!$B$16:$B$35,MATCH($D175,'الإعدادات'!$A$16:$A$35,0)),""))</x:f>
      </x:c>
      <x:c r="D175" s="121"/>
      <x:c r="E175" s="121"/>
      <x:c r="F175" s="121"/>
      <x:c r="G175" s="44"/>
      <x:c r="H175" s="62" t="str">
        <x:f>IF($A175="","",IF($C175="تدفق داخلي",$G175,0))</x:f>
      </x:c>
      <x:c r="I175" s="62" t="str">
        <x:f>IF($A175="","",IF($C175="تدفق خارجي",$G175,0))</x:f>
      </x:c>
      <x:c r="J175" s="62" t="str">
        <x:f>IF($A175="","",'الإعدادات'!$B$8+SUM($H$6:H175)-SUM($I$6:I175))</x:f>
      </x:c>
      <x:c r="K175" s="121"/>
      <x:c r="L175" s="40"/>
    </x:row>
    <x:row r="176">
      <x:c r="A176" s="46"/>
      <x:c r="B176" s="40"/>
      <x:c r="C176" s="122" t="str">
        <x:f>IF($D176="","",IFERROR(INDEX('الإعدادات'!$B$16:$B$35,MATCH($D176,'الإعدادات'!$A$16:$A$35,0)),""))</x:f>
      </x:c>
      <x:c r="D176" s="121"/>
      <x:c r="E176" s="121"/>
      <x:c r="F176" s="121"/>
      <x:c r="G176" s="44"/>
      <x:c r="H176" s="62" t="str">
        <x:f>IF($A176="","",IF($C176="تدفق داخلي",$G176,0))</x:f>
      </x:c>
      <x:c r="I176" s="62" t="str">
        <x:f>IF($A176="","",IF($C176="تدفق خارجي",$G176,0))</x:f>
      </x:c>
      <x:c r="J176" s="62" t="str">
        <x:f>IF($A176="","",'الإعدادات'!$B$8+SUM($H$6:H176)-SUM($I$6:I176))</x:f>
      </x:c>
      <x:c r="K176" s="121"/>
      <x:c r="L176" s="40"/>
    </x:row>
    <x:row r="177">
      <x:c r="A177" s="46"/>
      <x:c r="B177" s="40"/>
      <x:c r="C177" s="122" t="str">
        <x:f>IF($D177="","",IFERROR(INDEX('الإعدادات'!$B$16:$B$35,MATCH($D177,'الإعدادات'!$A$16:$A$35,0)),""))</x:f>
      </x:c>
      <x:c r="D177" s="121"/>
      <x:c r="E177" s="121"/>
      <x:c r="F177" s="121"/>
      <x:c r="G177" s="44"/>
      <x:c r="H177" s="62" t="str">
        <x:f>IF($A177="","",IF($C177="تدفق داخلي",$G177,0))</x:f>
      </x:c>
      <x:c r="I177" s="62" t="str">
        <x:f>IF($A177="","",IF($C177="تدفق خارجي",$G177,0))</x:f>
      </x:c>
      <x:c r="J177" s="62" t="str">
        <x:f>IF($A177="","",'الإعدادات'!$B$8+SUM($H$6:H177)-SUM($I$6:I177))</x:f>
      </x:c>
      <x:c r="K177" s="121"/>
      <x:c r="L177" s="40"/>
    </x:row>
    <x:row r="178">
      <x:c r="A178" s="46"/>
      <x:c r="B178" s="40"/>
      <x:c r="C178" s="122" t="str">
        <x:f>IF($D178="","",IFERROR(INDEX('الإعدادات'!$B$16:$B$35,MATCH($D178,'الإعدادات'!$A$16:$A$35,0)),""))</x:f>
      </x:c>
      <x:c r="D178" s="121"/>
      <x:c r="E178" s="121"/>
      <x:c r="F178" s="121"/>
      <x:c r="G178" s="44"/>
      <x:c r="H178" s="62" t="str">
        <x:f>IF($A178="","",IF($C178="تدفق داخلي",$G178,0))</x:f>
      </x:c>
      <x:c r="I178" s="62" t="str">
        <x:f>IF($A178="","",IF($C178="تدفق خارجي",$G178,0))</x:f>
      </x:c>
      <x:c r="J178" s="62" t="str">
        <x:f>IF($A178="","",'الإعدادات'!$B$8+SUM($H$6:H178)-SUM($I$6:I178))</x:f>
      </x:c>
      <x:c r="K178" s="121"/>
      <x:c r="L178" s="40"/>
    </x:row>
    <x:row r="179">
      <x:c r="A179" s="46"/>
      <x:c r="B179" s="40"/>
      <x:c r="C179" s="122" t="str">
        <x:f>IF($D179="","",IFERROR(INDEX('الإعدادات'!$B$16:$B$35,MATCH($D179,'الإعدادات'!$A$16:$A$35,0)),""))</x:f>
      </x:c>
      <x:c r="D179" s="121"/>
      <x:c r="E179" s="121"/>
      <x:c r="F179" s="121"/>
      <x:c r="G179" s="44"/>
      <x:c r="H179" s="62" t="str">
        <x:f>IF($A179="","",IF($C179="تدفق داخلي",$G179,0))</x:f>
      </x:c>
      <x:c r="I179" s="62" t="str">
        <x:f>IF($A179="","",IF($C179="تدفق خارجي",$G179,0))</x:f>
      </x:c>
      <x:c r="J179" s="62" t="str">
        <x:f>IF($A179="","",'الإعدادات'!$B$8+SUM($H$6:H179)-SUM($I$6:I179))</x:f>
      </x:c>
      <x:c r="K179" s="121"/>
      <x:c r="L179" s="40"/>
    </x:row>
    <x:row r="180">
      <x:c r="A180" s="46"/>
      <x:c r="B180" s="40"/>
      <x:c r="C180" s="122" t="str">
        <x:f>IF($D180="","",IFERROR(INDEX('الإعدادات'!$B$16:$B$35,MATCH($D180,'الإعدادات'!$A$16:$A$35,0)),""))</x:f>
      </x:c>
      <x:c r="D180" s="121"/>
      <x:c r="E180" s="121"/>
      <x:c r="F180" s="121"/>
      <x:c r="G180" s="44"/>
      <x:c r="H180" s="62" t="str">
        <x:f>IF($A180="","",IF($C180="تدفق داخلي",$G180,0))</x:f>
      </x:c>
      <x:c r="I180" s="62" t="str">
        <x:f>IF($A180="","",IF($C180="تدفق خارجي",$G180,0))</x:f>
      </x:c>
      <x:c r="J180" s="62" t="str">
        <x:f>IF($A180="","",'الإعدادات'!$B$8+SUM($H$6:H180)-SUM($I$6:I180))</x:f>
      </x:c>
      <x:c r="K180" s="121"/>
      <x:c r="L180" s="40"/>
    </x:row>
    <x:row r="181">
      <x:c r="A181" s="46"/>
      <x:c r="B181" s="40"/>
      <x:c r="C181" s="122" t="str">
        <x:f>IF($D181="","",IFERROR(INDEX('الإعدادات'!$B$16:$B$35,MATCH($D181,'الإعدادات'!$A$16:$A$35,0)),""))</x:f>
      </x:c>
      <x:c r="D181" s="121"/>
      <x:c r="E181" s="121"/>
      <x:c r="F181" s="121"/>
      <x:c r="G181" s="44"/>
      <x:c r="H181" s="62" t="str">
        <x:f>IF($A181="","",IF($C181="تدفق داخلي",$G181,0))</x:f>
      </x:c>
      <x:c r="I181" s="62" t="str">
        <x:f>IF($A181="","",IF($C181="تدفق خارجي",$G181,0))</x:f>
      </x:c>
      <x:c r="J181" s="62" t="str">
        <x:f>IF($A181="","",'الإعدادات'!$B$8+SUM($H$6:H181)-SUM($I$6:I181))</x:f>
      </x:c>
      <x:c r="K181" s="121"/>
      <x:c r="L181" s="40"/>
    </x:row>
    <x:row r="182">
      <x:c r="A182" s="46"/>
      <x:c r="B182" s="40"/>
      <x:c r="C182" s="122" t="str">
        <x:f>IF($D182="","",IFERROR(INDEX('الإعدادات'!$B$16:$B$35,MATCH($D182,'الإعدادات'!$A$16:$A$35,0)),""))</x:f>
      </x:c>
      <x:c r="D182" s="121"/>
      <x:c r="E182" s="121"/>
      <x:c r="F182" s="121"/>
      <x:c r="G182" s="44"/>
      <x:c r="H182" s="62" t="str">
        <x:f>IF($A182="","",IF($C182="تدفق داخلي",$G182,0))</x:f>
      </x:c>
      <x:c r="I182" s="62" t="str">
        <x:f>IF($A182="","",IF($C182="تدفق خارجي",$G182,0))</x:f>
      </x:c>
      <x:c r="J182" s="62" t="str">
        <x:f>IF($A182="","",'الإعدادات'!$B$8+SUM($H$6:H182)-SUM($I$6:I182))</x:f>
      </x:c>
      <x:c r="K182" s="121"/>
      <x:c r="L182" s="40"/>
    </x:row>
    <x:row r="183">
      <x:c r="A183" s="46"/>
      <x:c r="B183" s="40"/>
      <x:c r="C183" s="122" t="str">
        <x:f>IF($D183="","",IFERROR(INDEX('الإعدادات'!$B$16:$B$35,MATCH($D183,'الإعدادات'!$A$16:$A$35,0)),""))</x:f>
      </x:c>
      <x:c r="D183" s="121"/>
      <x:c r="E183" s="121"/>
      <x:c r="F183" s="121"/>
      <x:c r="G183" s="44"/>
      <x:c r="H183" s="62" t="str">
        <x:f>IF($A183="","",IF($C183="تدفق داخلي",$G183,0))</x:f>
      </x:c>
      <x:c r="I183" s="62" t="str">
        <x:f>IF($A183="","",IF($C183="تدفق خارجي",$G183,0))</x:f>
      </x:c>
      <x:c r="J183" s="62" t="str">
        <x:f>IF($A183="","",'الإعدادات'!$B$8+SUM($H$6:H183)-SUM($I$6:I183))</x:f>
      </x:c>
      <x:c r="K183" s="121"/>
      <x:c r="L183" s="40"/>
    </x:row>
    <x:row r="184">
      <x:c r="A184" s="46"/>
      <x:c r="B184" s="40"/>
      <x:c r="C184" s="122" t="str">
        <x:f>IF($D184="","",IFERROR(INDEX('الإعدادات'!$B$16:$B$35,MATCH($D184,'الإعدادات'!$A$16:$A$35,0)),""))</x:f>
      </x:c>
      <x:c r="D184" s="121"/>
      <x:c r="E184" s="121"/>
      <x:c r="F184" s="121"/>
      <x:c r="G184" s="44"/>
      <x:c r="H184" s="62" t="str">
        <x:f>IF($A184="","",IF($C184="تدفق داخلي",$G184,0))</x:f>
      </x:c>
      <x:c r="I184" s="62" t="str">
        <x:f>IF($A184="","",IF($C184="تدفق خارجي",$G184,0))</x:f>
      </x:c>
      <x:c r="J184" s="62" t="str">
        <x:f>IF($A184="","",'الإعدادات'!$B$8+SUM($H$6:H184)-SUM($I$6:I184))</x:f>
      </x:c>
      <x:c r="K184" s="121"/>
      <x:c r="L184" s="40"/>
    </x:row>
    <x:row r="185">
      <x:c r="A185" s="46"/>
      <x:c r="B185" s="40"/>
      <x:c r="C185" s="122" t="str">
        <x:f>IF($D185="","",IFERROR(INDEX('الإعدادات'!$B$16:$B$35,MATCH($D185,'الإعدادات'!$A$16:$A$35,0)),""))</x:f>
      </x:c>
      <x:c r="D185" s="121"/>
      <x:c r="E185" s="121"/>
      <x:c r="F185" s="121"/>
      <x:c r="G185" s="44"/>
      <x:c r="H185" s="62" t="str">
        <x:f>IF($A185="","",IF($C185="تدفق داخلي",$G185,0))</x:f>
      </x:c>
      <x:c r="I185" s="62" t="str">
        <x:f>IF($A185="","",IF($C185="تدفق خارجي",$G185,0))</x:f>
      </x:c>
      <x:c r="J185" s="62" t="str">
        <x:f>IF($A185="","",'الإعدادات'!$B$8+SUM($H$6:H185)-SUM($I$6:I185))</x:f>
      </x:c>
      <x:c r="K185" s="121"/>
      <x:c r="L185" s="40"/>
    </x:row>
    <x:row r="186">
      <x:c r="A186" s="46"/>
      <x:c r="B186" s="40"/>
      <x:c r="C186" s="122" t="str">
        <x:f>IF($D186="","",IFERROR(INDEX('الإعدادات'!$B$16:$B$35,MATCH($D186,'الإعدادات'!$A$16:$A$35,0)),""))</x:f>
      </x:c>
      <x:c r="D186" s="121"/>
      <x:c r="E186" s="121"/>
      <x:c r="F186" s="121"/>
      <x:c r="G186" s="44"/>
      <x:c r="H186" s="62" t="str">
        <x:f>IF($A186="","",IF($C186="تدفق داخلي",$G186,0))</x:f>
      </x:c>
      <x:c r="I186" s="62" t="str">
        <x:f>IF($A186="","",IF($C186="تدفق خارجي",$G186,0))</x:f>
      </x:c>
      <x:c r="J186" s="62" t="str">
        <x:f>IF($A186="","",'الإعدادات'!$B$8+SUM($H$6:H186)-SUM($I$6:I186))</x:f>
      </x:c>
      <x:c r="K186" s="121"/>
      <x:c r="L186" s="40"/>
    </x:row>
    <x:row r="187">
      <x:c r="A187" s="46"/>
      <x:c r="B187" s="40"/>
      <x:c r="C187" s="122" t="str">
        <x:f>IF($D187="","",IFERROR(INDEX('الإعدادات'!$B$16:$B$35,MATCH($D187,'الإعدادات'!$A$16:$A$35,0)),""))</x:f>
      </x:c>
      <x:c r="D187" s="121"/>
      <x:c r="E187" s="121"/>
      <x:c r="F187" s="121"/>
      <x:c r="G187" s="44"/>
      <x:c r="H187" s="62" t="str">
        <x:f>IF($A187="","",IF($C187="تدفق داخلي",$G187,0))</x:f>
      </x:c>
      <x:c r="I187" s="62" t="str">
        <x:f>IF($A187="","",IF($C187="تدفق خارجي",$G187,0))</x:f>
      </x:c>
      <x:c r="J187" s="62" t="str">
        <x:f>IF($A187="","",'الإعدادات'!$B$8+SUM($H$6:H187)-SUM($I$6:I187))</x:f>
      </x:c>
      <x:c r="K187" s="121"/>
      <x:c r="L187" s="40"/>
    </x:row>
    <x:row r="188">
      <x:c r="A188" s="46"/>
      <x:c r="B188" s="40"/>
      <x:c r="C188" s="122" t="str">
        <x:f>IF($D188="","",IFERROR(INDEX('الإعدادات'!$B$16:$B$35,MATCH($D188,'الإعدادات'!$A$16:$A$35,0)),""))</x:f>
      </x:c>
      <x:c r="D188" s="121"/>
      <x:c r="E188" s="121"/>
      <x:c r="F188" s="121"/>
      <x:c r="G188" s="44"/>
      <x:c r="H188" s="62" t="str">
        <x:f>IF($A188="","",IF($C188="تدفق داخلي",$G188,0))</x:f>
      </x:c>
      <x:c r="I188" s="62" t="str">
        <x:f>IF($A188="","",IF($C188="تدفق خارجي",$G188,0))</x:f>
      </x:c>
      <x:c r="J188" s="62" t="str">
        <x:f>IF($A188="","",'الإعدادات'!$B$8+SUM($H$6:H188)-SUM($I$6:I188))</x:f>
      </x:c>
      <x:c r="K188" s="121"/>
      <x:c r="L188" s="40"/>
    </x:row>
    <x:row r="189">
      <x:c r="A189" s="46"/>
      <x:c r="B189" s="40"/>
      <x:c r="C189" s="122" t="str">
        <x:f>IF($D189="","",IFERROR(INDEX('الإعدادات'!$B$16:$B$35,MATCH($D189,'الإعدادات'!$A$16:$A$35,0)),""))</x:f>
      </x:c>
      <x:c r="D189" s="121"/>
      <x:c r="E189" s="121"/>
      <x:c r="F189" s="121"/>
      <x:c r="G189" s="44"/>
      <x:c r="H189" s="62" t="str">
        <x:f>IF($A189="","",IF($C189="تدفق داخلي",$G189,0))</x:f>
      </x:c>
      <x:c r="I189" s="62" t="str">
        <x:f>IF($A189="","",IF($C189="تدفق خارجي",$G189,0))</x:f>
      </x:c>
      <x:c r="J189" s="62" t="str">
        <x:f>IF($A189="","",'الإعدادات'!$B$8+SUM($H$6:H189)-SUM($I$6:I189))</x:f>
      </x:c>
      <x:c r="K189" s="121"/>
      <x:c r="L189" s="40"/>
    </x:row>
    <x:row r="190">
      <x:c r="A190" s="46"/>
      <x:c r="B190" s="40"/>
      <x:c r="C190" s="122" t="str">
        <x:f>IF($D190="","",IFERROR(INDEX('الإعدادات'!$B$16:$B$35,MATCH($D190,'الإعدادات'!$A$16:$A$35,0)),""))</x:f>
      </x:c>
      <x:c r="D190" s="121"/>
      <x:c r="E190" s="121"/>
      <x:c r="F190" s="121"/>
      <x:c r="G190" s="44"/>
      <x:c r="H190" s="62" t="str">
        <x:f>IF($A190="","",IF($C190="تدفق داخلي",$G190,0))</x:f>
      </x:c>
      <x:c r="I190" s="62" t="str">
        <x:f>IF($A190="","",IF($C190="تدفق خارجي",$G190,0))</x:f>
      </x:c>
      <x:c r="J190" s="62" t="str">
        <x:f>IF($A190="","",'الإعدادات'!$B$8+SUM($H$6:H190)-SUM($I$6:I190))</x:f>
      </x:c>
      <x:c r="K190" s="121"/>
      <x:c r="L190" s="40"/>
    </x:row>
    <x:row r="191">
      <x:c r="A191" s="46"/>
      <x:c r="B191" s="40"/>
      <x:c r="C191" s="122" t="str">
        <x:f>IF($D191="","",IFERROR(INDEX('الإعدادات'!$B$16:$B$35,MATCH($D191,'الإعدادات'!$A$16:$A$35,0)),""))</x:f>
      </x:c>
      <x:c r="D191" s="121"/>
      <x:c r="E191" s="121"/>
      <x:c r="F191" s="121"/>
      <x:c r="G191" s="44"/>
      <x:c r="H191" s="62" t="str">
        <x:f>IF($A191="","",IF($C191="تدفق داخلي",$G191,0))</x:f>
      </x:c>
      <x:c r="I191" s="62" t="str">
        <x:f>IF($A191="","",IF($C191="تدفق خارجي",$G191,0))</x:f>
      </x:c>
      <x:c r="J191" s="62" t="str">
        <x:f>IF($A191="","",'الإعدادات'!$B$8+SUM($H$6:H191)-SUM($I$6:I191))</x:f>
      </x:c>
      <x:c r="K191" s="121"/>
      <x:c r="L191" s="40"/>
    </x:row>
    <x:row r="192">
      <x:c r="A192" s="46"/>
      <x:c r="B192" s="40"/>
      <x:c r="C192" s="122" t="str">
        <x:f>IF($D192="","",IFERROR(INDEX('الإعدادات'!$B$16:$B$35,MATCH($D192,'الإعدادات'!$A$16:$A$35,0)),""))</x:f>
      </x:c>
      <x:c r="D192" s="121"/>
      <x:c r="E192" s="121"/>
      <x:c r="F192" s="121"/>
      <x:c r="G192" s="44"/>
      <x:c r="H192" s="62" t="str">
        <x:f>IF($A192="","",IF($C192="تدفق داخلي",$G192,0))</x:f>
      </x:c>
      <x:c r="I192" s="62" t="str">
        <x:f>IF($A192="","",IF($C192="تدفق خارجي",$G192,0))</x:f>
      </x:c>
      <x:c r="J192" s="62" t="str">
        <x:f>IF($A192="","",'الإعدادات'!$B$8+SUM($H$6:H192)-SUM($I$6:I192))</x:f>
      </x:c>
      <x:c r="K192" s="121"/>
      <x:c r="L192" s="40"/>
    </x:row>
    <x:row r="193">
      <x:c r="A193" s="46"/>
      <x:c r="B193" s="40"/>
      <x:c r="C193" s="122" t="str">
        <x:f>IF($D193="","",IFERROR(INDEX('الإعدادات'!$B$16:$B$35,MATCH($D193,'الإعدادات'!$A$16:$A$35,0)),""))</x:f>
      </x:c>
      <x:c r="D193" s="121"/>
      <x:c r="E193" s="121"/>
      <x:c r="F193" s="121"/>
      <x:c r="G193" s="44"/>
      <x:c r="H193" s="62" t="str">
        <x:f>IF($A193="","",IF($C193="تدفق داخلي",$G193,0))</x:f>
      </x:c>
      <x:c r="I193" s="62" t="str">
        <x:f>IF($A193="","",IF($C193="تدفق خارجي",$G193,0))</x:f>
      </x:c>
      <x:c r="J193" s="62" t="str">
        <x:f>IF($A193="","",'الإعدادات'!$B$8+SUM($H$6:H193)-SUM($I$6:I193))</x:f>
      </x:c>
      <x:c r="K193" s="121"/>
      <x:c r="L193" s="40"/>
    </x:row>
    <x:row r="194">
      <x:c r="A194" s="46"/>
      <x:c r="B194" s="40"/>
      <x:c r="C194" s="122" t="str">
        <x:f>IF($D194="","",IFERROR(INDEX('الإعدادات'!$B$16:$B$35,MATCH($D194,'الإعدادات'!$A$16:$A$35,0)),""))</x:f>
      </x:c>
      <x:c r="D194" s="121"/>
      <x:c r="E194" s="121"/>
      <x:c r="F194" s="121"/>
      <x:c r="G194" s="44"/>
      <x:c r="H194" s="62" t="str">
        <x:f>IF($A194="","",IF($C194="تدفق داخلي",$G194,0))</x:f>
      </x:c>
      <x:c r="I194" s="62" t="str">
        <x:f>IF($A194="","",IF($C194="تدفق خارجي",$G194,0))</x:f>
      </x:c>
      <x:c r="J194" s="62" t="str">
        <x:f>IF($A194="","",'الإعدادات'!$B$8+SUM($H$6:H194)-SUM($I$6:I194))</x:f>
      </x:c>
      <x:c r="K194" s="121"/>
      <x:c r="L194" s="40"/>
    </x:row>
    <x:row r="195">
      <x:c r="A195" s="46"/>
      <x:c r="B195" s="40"/>
      <x:c r="C195" s="122" t="str">
        <x:f>IF($D195="","",IFERROR(INDEX('الإعدادات'!$B$16:$B$35,MATCH($D195,'الإعدادات'!$A$16:$A$35,0)),""))</x:f>
      </x:c>
      <x:c r="D195" s="121"/>
      <x:c r="E195" s="121"/>
      <x:c r="F195" s="121"/>
      <x:c r="G195" s="44"/>
      <x:c r="H195" s="62" t="str">
        <x:f>IF($A195="","",IF($C195="تدفق داخلي",$G195,0))</x:f>
      </x:c>
      <x:c r="I195" s="62" t="str">
        <x:f>IF($A195="","",IF($C195="تدفق خارجي",$G195,0))</x:f>
      </x:c>
      <x:c r="J195" s="62" t="str">
        <x:f>IF($A195="","",'الإعدادات'!$B$8+SUM($H$6:H195)-SUM($I$6:I195))</x:f>
      </x:c>
      <x:c r="K195" s="121"/>
      <x:c r="L195" s="40"/>
    </x:row>
    <x:row r="196">
      <x:c r="A196" s="46"/>
      <x:c r="B196" s="40"/>
      <x:c r="C196" s="122" t="str">
        <x:f>IF($D196="","",IFERROR(INDEX('الإعدادات'!$B$16:$B$35,MATCH($D196,'الإعدادات'!$A$16:$A$35,0)),""))</x:f>
      </x:c>
      <x:c r="D196" s="121"/>
      <x:c r="E196" s="121"/>
      <x:c r="F196" s="121"/>
      <x:c r="G196" s="44"/>
      <x:c r="H196" s="62" t="str">
        <x:f>IF($A196="","",IF($C196="تدفق داخلي",$G196,0))</x:f>
      </x:c>
      <x:c r="I196" s="62" t="str">
        <x:f>IF($A196="","",IF($C196="تدفق خارجي",$G196,0))</x:f>
      </x:c>
      <x:c r="J196" s="62" t="str">
        <x:f>IF($A196="","",'الإعدادات'!$B$8+SUM($H$6:H196)-SUM($I$6:I196))</x:f>
      </x:c>
      <x:c r="K196" s="121"/>
      <x:c r="L196" s="40"/>
    </x:row>
    <x:row r="197">
      <x:c r="A197" s="46"/>
      <x:c r="B197" s="40"/>
      <x:c r="C197" s="122" t="str">
        <x:f>IF($D197="","",IFERROR(INDEX('الإعدادات'!$B$16:$B$35,MATCH($D197,'الإعدادات'!$A$16:$A$35,0)),""))</x:f>
      </x:c>
      <x:c r="D197" s="121"/>
      <x:c r="E197" s="121"/>
      <x:c r="F197" s="121"/>
      <x:c r="G197" s="44"/>
      <x:c r="H197" s="62" t="str">
        <x:f>IF($A197="","",IF($C197="تدفق داخلي",$G197,0))</x:f>
      </x:c>
      <x:c r="I197" s="62" t="str">
        <x:f>IF($A197="","",IF($C197="تدفق خارجي",$G197,0))</x:f>
      </x:c>
      <x:c r="J197" s="62" t="str">
        <x:f>IF($A197="","",'الإعدادات'!$B$8+SUM($H$6:H197)-SUM($I$6:I197))</x:f>
      </x:c>
      <x:c r="K197" s="121"/>
      <x:c r="L197" s="40"/>
    </x:row>
    <x:row r="198">
      <x:c r="A198" s="46"/>
      <x:c r="B198" s="40"/>
      <x:c r="C198" s="122" t="str">
        <x:f>IF($D198="","",IFERROR(INDEX('الإعدادات'!$B$16:$B$35,MATCH($D198,'الإعدادات'!$A$16:$A$35,0)),""))</x:f>
      </x:c>
      <x:c r="D198" s="121"/>
      <x:c r="E198" s="121"/>
      <x:c r="F198" s="121"/>
      <x:c r="G198" s="44"/>
      <x:c r="H198" s="62" t="str">
        <x:f>IF($A198="","",IF($C198="تدفق داخلي",$G198,0))</x:f>
      </x:c>
      <x:c r="I198" s="62" t="str">
        <x:f>IF($A198="","",IF($C198="تدفق خارجي",$G198,0))</x:f>
      </x:c>
      <x:c r="J198" s="62" t="str">
        <x:f>IF($A198="","",'الإعدادات'!$B$8+SUM($H$6:H198)-SUM($I$6:I198))</x:f>
      </x:c>
      <x:c r="K198" s="121"/>
      <x:c r="L198" s="40"/>
    </x:row>
    <x:row r="199">
      <x:c r="A199" s="46"/>
      <x:c r="B199" s="40"/>
      <x:c r="C199" s="122" t="str">
        <x:f>IF($D199="","",IFERROR(INDEX('الإعدادات'!$B$16:$B$35,MATCH($D199,'الإعدادات'!$A$16:$A$35,0)),""))</x:f>
      </x:c>
      <x:c r="D199" s="121"/>
      <x:c r="E199" s="121"/>
      <x:c r="F199" s="121"/>
      <x:c r="G199" s="44"/>
      <x:c r="H199" s="62" t="str">
        <x:f>IF($A199="","",IF($C199="تدفق داخلي",$G199,0))</x:f>
      </x:c>
      <x:c r="I199" s="62" t="str">
        <x:f>IF($A199="","",IF($C199="تدفق خارجي",$G199,0))</x:f>
      </x:c>
      <x:c r="J199" s="62" t="str">
        <x:f>IF($A199="","",'الإعدادات'!$B$8+SUM($H$6:H199)-SUM($I$6:I199))</x:f>
      </x:c>
      <x:c r="K199" s="121"/>
      <x:c r="L199" s="40"/>
    </x:row>
    <x:row r="200">
      <x:c r="A200" s="46"/>
      <x:c r="B200" s="40"/>
      <x:c r="C200" s="122" t="str">
        <x:f>IF($D200="","",IFERROR(INDEX('الإعدادات'!$B$16:$B$35,MATCH($D200,'الإعدادات'!$A$16:$A$35,0)),""))</x:f>
      </x:c>
      <x:c r="D200" s="121"/>
      <x:c r="E200" s="121"/>
      <x:c r="F200" s="121"/>
      <x:c r="G200" s="44"/>
      <x:c r="H200" s="62" t="str">
        <x:f>IF($A200="","",IF($C200="تدفق داخلي",$G200,0))</x:f>
      </x:c>
      <x:c r="I200" s="62" t="str">
        <x:f>IF($A200="","",IF($C200="تدفق خارجي",$G200,0))</x:f>
      </x:c>
      <x:c r="J200" s="62" t="str">
        <x:f>IF($A200="","",'الإعدادات'!$B$8+SUM($H$6:H200)-SUM($I$6:I200))</x:f>
      </x:c>
      <x:c r="K200" s="121"/>
      <x:c r="L200" s="40"/>
    </x:row>
    <x:row r="201">
      <x:c r="A201" s="46"/>
      <x:c r="B201" s="40"/>
      <x:c r="C201" s="122" t="str">
        <x:f>IF($D201="","",IFERROR(INDEX('الإعدادات'!$B$16:$B$35,MATCH($D201,'الإعدادات'!$A$16:$A$35,0)),""))</x:f>
      </x:c>
      <x:c r="D201" s="121"/>
      <x:c r="E201" s="121"/>
      <x:c r="F201" s="121"/>
      <x:c r="G201" s="44"/>
      <x:c r="H201" s="62" t="str">
        <x:f>IF($A201="","",IF($C201="تدفق داخلي",$G201,0))</x:f>
      </x:c>
      <x:c r="I201" s="62" t="str">
        <x:f>IF($A201="","",IF($C201="تدفق خارجي",$G201,0))</x:f>
      </x:c>
      <x:c r="J201" s="62" t="str">
        <x:f>IF($A201="","",'الإعدادات'!$B$8+SUM($H$6:H201)-SUM($I$6:I201))</x:f>
      </x:c>
      <x:c r="K201" s="121"/>
      <x:c r="L201" s="40"/>
    </x:row>
    <x:row r="202">
      <x:c r="A202" s="46"/>
      <x:c r="B202" s="40"/>
      <x:c r="C202" s="122" t="str">
        <x:f>IF($D202="","",IFERROR(INDEX('الإعدادات'!$B$16:$B$35,MATCH($D202,'الإعدادات'!$A$16:$A$35,0)),""))</x:f>
      </x:c>
      <x:c r="D202" s="121"/>
      <x:c r="E202" s="121"/>
      <x:c r="F202" s="121"/>
      <x:c r="G202" s="44"/>
      <x:c r="H202" s="62" t="str">
        <x:f>IF($A202="","",IF($C202="تدفق داخلي",$G202,0))</x:f>
      </x:c>
      <x:c r="I202" s="62" t="str">
        <x:f>IF($A202="","",IF($C202="تدفق خارجي",$G202,0))</x:f>
      </x:c>
      <x:c r="J202" s="62" t="str">
        <x:f>IF($A202="","",'الإعدادات'!$B$8+SUM($H$6:H202)-SUM($I$6:I202))</x:f>
      </x:c>
      <x:c r="K202" s="121"/>
      <x:c r="L202" s="40"/>
    </x:row>
    <x:row r="203">
      <x:c r="A203" s="46"/>
      <x:c r="B203" s="40"/>
      <x:c r="C203" s="122" t="str">
        <x:f>IF($D203="","",IFERROR(INDEX('الإعدادات'!$B$16:$B$35,MATCH($D203,'الإعدادات'!$A$16:$A$35,0)),""))</x:f>
      </x:c>
      <x:c r="D203" s="121"/>
      <x:c r="E203" s="121"/>
      <x:c r="F203" s="121"/>
      <x:c r="G203" s="44"/>
      <x:c r="H203" s="62" t="str">
        <x:f>IF($A203="","",IF($C203="تدفق داخلي",$G203,0))</x:f>
      </x:c>
      <x:c r="I203" s="62" t="str">
        <x:f>IF($A203="","",IF($C203="تدفق خارجي",$G203,0))</x:f>
      </x:c>
      <x:c r="J203" s="62" t="str">
        <x:f>IF($A203="","",'الإعدادات'!$B$8+SUM($H$6:H203)-SUM($I$6:I203))</x:f>
      </x:c>
      <x:c r="K203" s="121"/>
      <x:c r="L203" s="40"/>
    </x:row>
    <x:row r="204">
      <x:c r="A204" s="46"/>
      <x:c r="B204" s="40"/>
      <x:c r="C204" s="122" t="str">
        <x:f>IF($D204="","",IFERROR(INDEX('الإعدادات'!$B$16:$B$35,MATCH($D204,'الإعدادات'!$A$16:$A$35,0)),""))</x:f>
      </x:c>
      <x:c r="D204" s="121"/>
      <x:c r="E204" s="121"/>
      <x:c r="F204" s="121"/>
      <x:c r="G204" s="44"/>
      <x:c r="H204" s="62" t="str">
        <x:f>IF($A204="","",IF($C204="تدفق داخلي",$G204,0))</x:f>
      </x:c>
      <x:c r="I204" s="62" t="str">
        <x:f>IF($A204="","",IF($C204="تدفق خارجي",$G204,0))</x:f>
      </x:c>
      <x:c r="J204" s="62" t="str">
        <x:f>IF($A204="","",'الإعدادات'!$B$8+SUM($H$6:H204)-SUM($I$6:I204))</x:f>
      </x:c>
      <x:c r="K204" s="121"/>
      <x:c r="L204" s="40"/>
    </x:row>
    <x:row r="205">
      <x:c r="A205" s="46"/>
      <x:c r="B205" s="40"/>
      <x:c r="C205" s="122" t="str">
        <x:f>IF($D205="","",IFERROR(INDEX('الإعدادات'!$B$16:$B$35,MATCH($D205,'الإعدادات'!$A$16:$A$35,0)),""))</x:f>
      </x:c>
      <x:c r="D205" s="121"/>
      <x:c r="E205" s="121"/>
      <x:c r="F205" s="121"/>
      <x:c r="G205" s="44"/>
      <x:c r="H205" s="62" t="str">
        <x:f>IF($A205="","",IF($C205="تدفق داخلي",$G205,0))</x:f>
      </x:c>
      <x:c r="I205" s="62" t="str">
        <x:f>IF($A205="","",IF($C205="تدفق خارجي",$G205,0))</x:f>
      </x:c>
      <x:c r="J205" s="62" t="str">
        <x:f>IF($A205="","",'الإعدادات'!$B$8+SUM($H$6:H205)-SUM($I$6:I205))</x:f>
      </x:c>
      <x:c r="K205" s="121"/>
      <x:c r="L205" s="40"/>
    </x:row>
    <x:row r="206">
      <x:c r="A206" s="46"/>
      <x:c r="B206" s="40"/>
      <x:c r="C206" s="122" t="str">
        <x:f>IF($D206="","",IFERROR(INDEX('الإعدادات'!$B$16:$B$35,MATCH($D206,'الإعدادات'!$A$16:$A$35,0)),""))</x:f>
      </x:c>
      <x:c r="D206" s="121"/>
      <x:c r="E206" s="121"/>
      <x:c r="F206" s="121"/>
      <x:c r="G206" s="44"/>
      <x:c r="H206" s="62" t="str">
        <x:f>IF($A206="","",IF($C206="تدفق داخلي",$G206,0))</x:f>
      </x:c>
      <x:c r="I206" s="62" t="str">
        <x:f>IF($A206="","",IF($C206="تدفق خارجي",$G206,0))</x:f>
      </x:c>
      <x:c r="J206" s="62" t="str">
        <x:f>IF($A206="","",'الإعدادات'!$B$8+SUM($H$6:H206)-SUM($I$6:I206))</x:f>
      </x:c>
      <x:c r="K206" s="121"/>
      <x:c r="L206" s="40"/>
    </x:row>
    <x:row r="207">
      <x:c r="A207" s="46"/>
      <x:c r="B207" s="40"/>
      <x:c r="C207" s="122" t="str">
        <x:f>IF($D207="","",IFERROR(INDEX('الإعدادات'!$B$16:$B$35,MATCH($D207,'الإعدادات'!$A$16:$A$35,0)),""))</x:f>
      </x:c>
      <x:c r="D207" s="121"/>
      <x:c r="E207" s="121"/>
      <x:c r="F207" s="121"/>
      <x:c r="G207" s="44"/>
      <x:c r="H207" s="62" t="str">
        <x:f>IF($A207="","",IF($C207="تدفق داخلي",$G207,0))</x:f>
      </x:c>
      <x:c r="I207" s="62" t="str">
        <x:f>IF($A207="","",IF($C207="تدفق خارجي",$G207,0))</x:f>
      </x:c>
      <x:c r="J207" s="62" t="str">
        <x:f>IF($A207="","",'الإعدادات'!$B$8+SUM($H$6:H207)-SUM($I$6:I207))</x:f>
      </x:c>
      <x:c r="K207" s="121"/>
      <x:c r="L207" s="40"/>
    </x:row>
    <x:row r="208">
      <x:c r="A208" s="46"/>
      <x:c r="B208" s="40"/>
      <x:c r="C208" s="122" t="str">
        <x:f>IF($D208="","",IFERROR(INDEX('الإعدادات'!$B$16:$B$35,MATCH($D208,'الإعدادات'!$A$16:$A$35,0)),""))</x:f>
      </x:c>
      <x:c r="D208" s="121"/>
      <x:c r="E208" s="121"/>
      <x:c r="F208" s="121"/>
      <x:c r="G208" s="44"/>
      <x:c r="H208" s="62" t="str">
        <x:f>IF($A208="","",IF($C208="تدفق داخلي",$G208,0))</x:f>
      </x:c>
      <x:c r="I208" s="62" t="str">
        <x:f>IF($A208="","",IF($C208="تدفق خارجي",$G208,0))</x:f>
      </x:c>
      <x:c r="J208" s="62" t="str">
        <x:f>IF($A208="","",'الإعدادات'!$B$8+SUM($H$6:H208)-SUM($I$6:I208))</x:f>
      </x:c>
      <x:c r="K208" s="121"/>
      <x:c r="L208" s="40"/>
    </x:row>
    <x:row r="209">
      <x:c r="A209" s="46"/>
      <x:c r="B209" s="40"/>
      <x:c r="C209" s="122" t="str">
        <x:f>IF($D209="","",IFERROR(INDEX('الإعدادات'!$B$16:$B$35,MATCH($D209,'الإعدادات'!$A$16:$A$35,0)),""))</x:f>
      </x:c>
      <x:c r="D209" s="121"/>
      <x:c r="E209" s="121"/>
      <x:c r="F209" s="121"/>
      <x:c r="G209" s="44"/>
      <x:c r="H209" s="62" t="str">
        <x:f>IF($A209="","",IF($C209="تدفق داخلي",$G209,0))</x:f>
      </x:c>
      <x:c r="I209" s="62" t="str">
        <x:f>IF($A209="","",IF($C209="تدفق خارجي",$G209,0))</x:f>
      </x:c>
      <x:c r="J209" s="62" t="str">
        <x:f>IF($A209="","",'الإعدادات'!$B$8+SUM($H$6:H209)-SUM($I$6:I209))</x:f>
      </x:c>
      <x:c r="K209" s="121"/>
      <x:c r="L209" s="40"/>
    </x:row>
    <x:row r="210">
      <x:c r="A210" s="46"/>
      <x:c r="B210" s="40"/>
      <x:c r="C210" s="122" t="str">
        <x:f>IF($D210="","",IFERROR(INDEX('الإعدادات'!$B$16:$B$35,MATCH($D210,'الإعدادات'!$A$16:$A$35,0)),""))</x:f>
      </x:c>
      <x:c r="D210" s="121"/>
      <x:c r="E210" s="121"/>
      <x:c r="F210" s="121"/>
      <x:c r="G210" s="44"/>
      <x:c r="H210" s="62" t="str">
        <x:f>IF($A210="","",IF($C210="تدفق داخلي",$G210,0))</x:f>
      </x:c>
      <x:c r="I210" s="62" t="str">
        <x:f>IF($A210="","",IF($C210="تدفق خارجي",$G210,0))</x:f>
      </x:c>
      <x:c r="J210" s="62" t="str">
        <x:f>IF($A210="","",'الإعدادات'!$B$8+SUM($H$6:H210)-SUM($I$6:I210))</x:f>
      </x:c>
      <x:c r="K210" s="121"/>
      <x:c r="L210" s="40"/>
    </x:row>
    <x:row r="211">
      <x:c r="A211" s="46"/>
      <x:c r="B211" s="40"/>
      <x:c r="C211" s="122" t="str">
        <x:f>IF($D211="","",IFERROR(INDEX('الإعدادات'!$B$16:$B$35,MATCH($D211,'الإعدادات'!$A$16:$A$35,0)),""))</x:f>
      </x:c>
      <x:c r="D211" s="121"/>
      <x:c r="E211" s="121"/>
      <x:c r="F211" s="121"/>
      <x:c r="G211" s="44"/>
      <x:c r="H211" s="62" t="str">
        <x:f>IF($A211="","",IF($C211="تدفق داخلي",$G211,0))</x:f>
      </x:c>
      <x:c r="I211" s="62" t="str">
        <x:f>IF($A211="","",IF($C211="تدفق خارجي",$G211,0))</x:f>
      </x:c>
      <x:c r="J211" s="62" t="str">
        <x:f>IF($A211="","",'الإعدادات'!$B$8+SUM($H$6:H211)-SUM($I$6:I211))</x:f>
      </x:c>
      <x:c r="K211" s="121"/>
      <x:c r="L211" s="40"/>
    </x:row>
    <x:row r="212">
      <x:c r="A212" s="46"/>
      <x:c r="B212" s="40"/>
      <x:c r="C212" s="122" t="str">
        <x:f>IF($D212="","",IFERROR(INDEX('الإعدادات'!$B$16:$B$35,MATCH($D212,'الإعدادات'!$A$16:$A$35,0)),""))</x:f>
      </x:c>
      <x:c r="D212" s="121"/>
      <x:c r="E212" s="121"/>
      <x:c r="F212" s="121"/>
      <x:c r="G212" s="44"/>
      <x:c r="H212" s="62" t="str">
        <x:f>IF($A212="","",IF($C212="تدفق داخلي",$G212,0))</x:f>
      </x:c>
      <x:c r="I212" s="62" t="str">
        <x:f>IF($A212="","",IF($C212="تدفق خارجي",$G212,0))</x:f>
      </x:c>
      <x:c r="J212" s="62" t="str">
        <x:f>IF($A212="","",'الإعدادات'!$B$8+SUM($H$6:H212)-SUM($I$6:I212))</x:f>
      </x:c>
      <x:c r="K212" s="121"/>
      <x:c r="L212" s="40"/>
    </x:row>
    <x:row r="213">
      <x:c r="A213" s="46"/>
      <x:c r="B213" s="40"/>
      <x:c r="C213" s="122" t="str">
        <x:f>IF($D213="","",IFERROR(INDEX('الإعدادات'!$B$16:$B$35,MATCH($D213,'الإعدادات'!$A$16:$A$35,0)),""))</x:f>
      </x:c>
      <x:c r="D213" s="121"/>
      <x:c r="E213" s="121"/>
      <x:c r="F213" s="121"/>
      <x:c r="G213" s="44"/>
      <x:c r="H213" s="62" t="str">
        <x:f>IF($A213="","",IF($C213="تدفق داخلي",$G213,0))</x:f>
      </x:c>
      <x:c r="I213" s="62" t="str">
        <x:f>IF($A213="","",IF($C213="تدفق خارجي",$G213,0))</x:f>
      </x:c>
      <x:c r="J213" s="62" t="str">
        <x:f>IF($A213="","",'الإعدادات'!$B$8+SUM($H$6:H213)-SUM($I$6:I213))</x:f>
      </x:c>
      <x:c r="K213" s="121"/>
      <x:c r="L213" s="40"/>
    </x:row>
    <x:row r="214">
      <x:c r="A214" s="46"/>
      <x:c r="B214" s="40"/>
      <x:c r="C214" s="122" t="str">
        <x:f>IF($D214="","",IFERROR(INDEX('الإعدادات'!$B$16:$B$35,MATCH($D214,'الإعدادات'!$A$16:$A$35,0)),""))</x:f>
      </x:c>
      <x:c r="D214" s="121"/>
      <x:c r="E214" s="121"/>
      <x:c r="F214" s="121"/>
      <x:c r="G214" s="44"/>
      <x:c r="H214" s="62" t="str">
        <x:f>IF($A214="","",IF($C214="تدفق داخلي",$G214,0))</x:f>
      </x:c>
      <x:c r="I214" s="62" t="str">
        <x:f>IF($A214="","",IF($C214="تدفق خارجي",$G214,0))</x:f>
      </x:c>
      <x:c r="J214" s="62" t="str">
        <x:f>IF($A214="","",'الإعدادات'!$B$8+SUM($H$6:H214)-SUM($I$6:I214))</x:f>
      </x:c>
      <x:c r="K214" s="121"/>
      <x:c r="L214" s="40"/>
    </x:row>
    <x:row r="215">
      <x:c r="A215" s="46"/>
      <x:c r="B215" s="40"/>
      <x:c r="C215" s="122" t="str">
        <x:f>IF($D215="","",IFERROR(INDEX('الإعدادات'!$B$16:$B$35,MATCH($D215,'الإعدادات'!$A$16:$A$35,0)),""))</x:f>
      </x:c>
      <x:c r="D215" s="121"/>
      <x:c r="E215" s="121"/>
      <x:c r="F215" s="121"/>
      <x:c r="G215" s="44"/>
      <x:c r="H215" s="62" t="str">
        <x:f>IF($A215="","",IF($C215="تدفق داخلي",$G215,0))</x:f>
      </x:c>
      <x:c r="I215" s="62" t="str">
        <x:f>IF($A215="","",IF($C215="تدفق خارجي",$G215,0))</x:f>
      </x:c>
      <x:c r="J215" s="62" t="str">
        <x:f>IF($A215="","",'الإعدادات'!$B$8+SUM($H$6:H215)-SUM($I$6:I215))</x:f>
      </x:c>
      <x:c r="K215" s="121"/>
      <x:c r="L215" s="40"/>
    </x:row>
    <x:row r="216">
      <x:c r="A216" s="46"/>
      <x:c r="B216" s="40"/>
      <x:c r="C216" s="122" t="str">
        <x:f>IF($D216="","",IFERROR(INDEX('الإعدادات'!$B$16:$B$35,MATCH($D216,'الإعدادات'!$A$16:$A$35,0)),""))</x:f>
      </x:c>
      <x:c r="D216" s="121"/>
      <x:c r="E216" s="121"/>
      <x:c r="F216" s="121"/>
      <x:c r="G216" s="44"/>
      <x:c r="H216" s="62" t="str">
        <x:f>IF($A216="","",IF($C216="تدفق داخلي",$G216,0))</x:f>
      </x:c>
      <x:c r="I216" s="62" t="str">
        <x:f>IF($A216="","",IF($C216="تدفق خارجي",$G216,0))</x:f>
      </x:c>
      <x:c r="J216" s="62" t="str">
        <x:f>IF($A216="","",'الإعدادات'!$B$8+SUM($H$6:H216)-SUM($I$6:I216))</x:f>
      </x:c>
      <x:c r="K216" s="121"/>
      <x:c r="L216" s="40"/>
    </x:row>
    <x:row r="217">
      <x:c r="A217" s="46"/>
      <x:c r="B217" s="40"/>
      <x:c r="C217" s="122" t="str">
        <x:f>IF($D217="","",IFERROR(INDEX('الإعدادات'!$B$16:$B$35,MATCH($D217,'الإعدادات'!$A$16:$A$35,0)),""))</x:f>
      </x:c>
      <x:c r="D217" s="121"/>
      <x:c r="E217" s="121"/>
      <x:c r="F217" s="121"/>
      <x:c r="G217" s="44"/>
      <x:c r="H217" s="62" t="str">
        <x:f>IF($A217="","",IF($C217="تدفق داخلي",$G217,0))</x:f>
      </x:c>
      <x:c r="I217" s="62" t="str">
        <x:f>IF($A217="","",IF($C217="تدفق خارجي",$G217,0))</x:f>
      </x:c>
      <x:c r="J217" s="62" t="str">
        <x:f>IF($A217="","",'الإعدادات'!$B$8+SUM($H$6:H217)-SUM($I$6:I217))</x:f>
      </x:c>
      <x:c r="K217" s="121"/>
      <x:c r="L217" s="40"/>
    </x:row>
    <x:row r="218">
      <x:c r="A218" s="46"/>
      <x:c r="B218" s="40"/>
      <x:c r="C218" s="122" t="str">
        <x:f>IF($D218="","",IFERROR(INDEX('الإعدادات'!$B$16:$B$35,MATCH($D218,'الإعدادات'!$A$16:$A$35,0)),""))</x:f>
      </x:c>
      <x:c r="D218" s="121"/>
      <x:c r="E218" s="121"/>
      <x:c r="F218" s="121"/>
      <x:c r="G218" s="44"/>
      <x:c r="H218" s="62" t="str">
        <x:f>IF($A218="","",IF($C218="تدفق داخلي",$G218,0))</x:f>
      </x:c>
      <x:c r="I218" s="62" t="str">
        <x:f>IF($A218="","",IF($C218="تدفق خارجي",$G218,0))</x:f>
      </x:c>
      <x:c r="J218" s="62" t="str">
        <x:f>IF($A218="","",'الإعدادات'!$B$8+SUM($H$6:H218)-SUM($I$6:I218))</x:f>
      </x:c>
      <x:c r="K218" s="121"/>
      <x:c r="L218" s="40"/>
    </x:row>
    <x:row r="219">
      <x:c r="A219" s="46"/>
      <x:c r="B219" s="40"/>
      <x:c r="C219" s="122" t="str">
        <x:f>IF($D219="","",IFERROR(INDEX('الإعدادات'!$B$16:$B$35,MATCH($D219,'الإعدادات'!$A$16:$A$35,0)),""))</x:f>
      </x:c>
      <x:c r="D219" s="121"/>
      <x:c r="E219" s="121"/>
      <x:c r="F219" s="121"/>
      <x:c r="G219" s="44"/>
      <x:c r="H219" s="62" t="str">
        <x:f>IF($A219="","",IF($C219="تدفق داخلي",$G219,0))</x:f>
      </x:c>
      <x:c r="I219" s="62" t="str">
        <x:f>IF($A219="","",IF($C219="تدفق خارجي",$G219,0))</x:f>
      </x:c>
      <x:c r="J219" s="62" t="str">
        <x:f>IF($A219="","",'الإعدادات'!$B$8+SUM($H$6:H219)-SUM($I$6:I219))</x:f>
      </x:c>
      <x:c r="K219" s="121"/>
      <x:c r="L219" s="40"/>
    </x:row>
    <x:row r="220">
      <x:c r="A220" s="46"/>
      <x:c r="B220" s="40"/>
      <x:c r="C220" s="122" t="str">
        <x:f>IF($D220="","",IFERROR(INDEX('الإعدادات'!$B$16:$B$35,MATCH($D220,'الإعدادات'!$A$16:$A$35,0)),""))</x:f>
      </x:c>
      <x:c r="D220" s="121"/>
      <x:c r="E220" s="121"/>
      <x:c r="F220" s="121"/>
      <x:c r="G220" s="44"/>
      <x:c r="H220" s="62" t="str">
        <x:f>IF($A220="","",IF($C220="تدفق داخلي",$G220,0))</x:f>
      </x:c>
      <x:c r="I220" s="62" t="str">
        <x:f>IF($A220="","",IF($C220="تدفق خارجي",$G220,0))</x:f>
      </x:c>
      <x:c r="J220" s="62" t="str">
        <x:f>IF($A220="","",'الإعدادات'!$B$8+SUM($H$6:H220)-SUM($I$6:I220))</x:f>
      </x:c>
      <x:c r="K220" s="121"/>
      <x:c r="L220" s="40"/>
    </x:row>
    <x:row r="221">
      <x:c r="A221" s="46"/>
      <x:c r="B221" s="40"/>
      <x:c r="C221" s="122" t="str">
        <x:f>IF($D221="","",IFERROR(INDEX('الإعدادات'!$B$16:$B$35,MATCH($D221,'الإعدادات'!$A$16:$A$35,0)),""))</x:f>
      </x:c>
      <x:c r="D221" s="121"/>
      <x:c r="E221" s="121"/>
      <x:c r="F221" s="121"/>
      <x:c r="G221" s="44"/>
      <x:c r="H221" s="62" t="str">
        <x:f>IF($A221="","",IF($C221="تدفق داخلي",$G221,0))</x:f>
      </x:c>
      <x:c r="I221" s="62" t="str">
        <x:f>IF($A221="","",IF($C221="تدفق خارجي",$G221,0))</x:f>
      </x:c>
      <x:c r="J221" s="62" t="str">
        <x:f>IF($A221="","",'الإعدادات'!$B$8+SUM($H$6:H221)-SUM($I$6:I221))</x:f>
      </x:c>
      <x:c r="K221" s="121"/>
      <x:c r="L221" s="40"/>
    </x:row>
    <x:row r="222">
      <x:c r="A222" s="46"/>
      <x:c r="B222" s="40"/>
      <x:c r="C222" s="122" t="str">
        <x:f>IF($D222="","",IFERROR(INDEX('الإعدادات'!$B$16:$B$35,MATCH($D222,'الإعدادات'!$A$16:$A$35,0)),""))</x:f>
      </x:c>
      <x:c r="D222" s="121"/>
      <x:c r="E222" s="121"/>
      <x:c r="F222" s="121"/>
      <x:c r="G222" s="44"/>
      <x:c r="H222" s="62" t="str">
        <x:f>IF($A222="","",IF($C222="تدفق داخلي",$G222,0))</x:f>
      </x:c>
      <x:c r="I222" s="62" t="str">
        <x:f>IF($A222="","",IF($C222="تدفق خارجي",$G222,0))</x:f>
      </x:c>
      <x:c r="J222" s="62" t="str">
        <x:f>IF($A222="","",'الإعدادات'!$B$8+SUM($H$6:H222)-SUM($I$6:I222))</x:f>
      </x:c>
      <x:c r="K222" s="121"/>
      <x:c r="L222" s="40"/>
    </x:row>
    <x:row r="223">
      <x:c r="A223" s="46"/>
      <x:c r="B223" s="40"/>
      <x:c r="C223" s="122" t="str">
        <x:f>IF($D223="","",IFERROR(INDEX('الإعدادات'!$B$16:$B$35,MATCH($D223,'الإعدادات'!$A$16:$A$35,0)),""))</x:f>
      </x:c>
      <x:c r="D223" s="121"/>
      <x:c r="E223" s="121"/>
      <x:c r="F223" s="121"/>
      <x:c r="G223" s="44"/>
      <x:c r="H223" s="62" t="str">
        <x:f>IF($A223="","",IF($C223="تدفق داخلي",$G223,0))</x:f>
      </x:c>
      <x:c r="I223" s="62" t="str">
        <x:f>IF($A223="","",IF($C223="تدفق خارجي",$G223,0))</x:f>
      </x:c>
      <x:c r="J223" s="62" t="str">
        <x:f>IF($A223="","",'الإعدادات'!$B$8+SUM($H$6:H223)-SUM($I$6:I223))</x:f>
      </x:c>
      <x:c r="K223" s="121"/>
      <x:c r="L223" s="40"/>
    </x:row>
    <x:row r="224">
      <x:c r="A224" s="46"/>
      <x:c r="B224" s="40"/>
      <x:c r="C224" s="122" t="str">
        <x:f>IF($D224="","",IFERROR(INDEX('الإعدادات'!$B$16:$B$35,MATCH($D224,'الإعدادات'!$A$16:$A$35,0)),""))</x:f>
      </x:c>
      <x:c r="D224" s="121"/>
      <x:c r="E224" s="121"/>
      <x:c r="F224" s="121"/>
      <x:c r="G224" s="44"/>
      <x:c r="H224" s="62" t="str">
        <x:f>IF($A224="","",IF($C224="تدفق داخلي",$G224,0))</x:f>
      </x:c>
      <x:c r="I224" s="62" t="str">
        <x:f>IF($A224="","",IF($C224="تدفق خارجي",$G224,0))</x:f>
      </x:c>
      <x:c r="J224" s="62" t="str">
        <x:f>IF($A224="","",'الإعدادات'!$B$8+SUM($H$6:H224)-SUM($I$6:I224))</x:f>
      </x:c>
      <x:c r="K224" s="121"/>
      <x:c r="L224" s="40"/>
    </x:row>
    <x:row r="225">
      <x:c r="A225" s="46"/>
      <x:c r="B225" s="40"/>
      <x:c r="C225" s="122" t="str">
        <x:f>IF($D225="","",IFERROR(INDEX('الإعدادات'!$B$16:$B$35,MATCH($D225,'الإعدادات'!$A$16:$A$35,0)),""))</x:f>
      </x:c>
      <x:c r="D225" s="121"/>
      <x:c r="E225" s="121"/>
      <x:c r="F225" s="121"/>
      <x:c r="G225" s="44"/>
      <x:c r="H225" s="62" t="str">
        <x:f>IF($A225="","",IF($C225="تدفق داخلي",$G225,0))</x:f>
      </x:c>
      <x:c r="I225" s="62" t="str">
        <x:f>IF($A225="","",IF($C225="تدفق خارجي",$G225,0))</x:f>
      </x:c>
      <x:c r="J225" s="62" t="str">
        <x:f>IF($A225="","",'الإعدادات'!$B$8+SUM($H$6:H225)-SUM($I$6:I225))</x:f>
      </x:c>
      <x:c r="K225" s="121"/>
      <x:c r="L225" s="40"/>
    </x:row>
    <x:row r="226">
      <x:c r="A226" s="46"/>
      <x:c r="B226" s="40"/>
      <x:c r="C226" s="122" t="str">
        <x:f>IF($D226="","",IFERROR(INDEX('الإعدادات'!$B$16:$B$35,MATCH($D226,'الإعدادات'!$A$16:$A$35,0)),""))</x:f>
      </x:c>
      <x:c r="D226" s="121"/>
      <x:c r="E226" s="121"/>
      <x:c r="F226" s="121"/>
      <x:c r="G226" s="44"/>
      <x:c r="H226" s="62" t="str">
        <x:f>IF($A226="","",IF($C226="تدفق داخلي",$G226,0))</x:f>
      </x:c>
      <x:c r="I226" s="62" t="str">
        <x:f>IF($A226="","",IF($C226="تدفق خارجي",$G226,0))</x:f>
      </x:c>
      <x:c r="J226" s="62" t="str">
        <x:f>IF($A226="","",'الإعدادات'!$B$8+SUM($H$6:H226)-SUM($I$6:I226))</x:f>
      </x:c>
      <x:c r="K226" s="121"/>
      <x:c r="L226" s="40"/>
    </x:row>
    <x:row r="227">
      <x:c r="A227" s="46"/>
      <x:c r="B227" s="40"/>
      <x:c r="C227" s="122" t="str">
        <x:f>IF($D227="","",IFERROR(INDEX('الإعدادات'!$B$16:$B$35,MATCH($D227,'الإعدادات'!$A$16:$A$35,0)),""))</x:f>
      </x:c>
      <x:c r="D227" s="121"/>
      <x:c r="E227" s="121"/>
      <x:c r="F227" s="121"/>
      <x:c r="G227" s="44"/>
      <x:c r="H227" s="62" t="str">
        <x:f>IF($A227="","",IF($C227="تدفق داخلي",$G227,0))</x:f>
      </x:c>
      <x:c r="I227" s="62" t="str">
        <x:f>IF($A227="","",IF($C227="تدفق خارجي",$G227,0))</x:f>
      </x:c>
      <x:c r="J227" s="62" t="str">
        <x:f>IF($A227="","",'الإعدادات'!$B$8+SUM($H$6:H227)-SUM($I$6:I227))</x:f>
      </x:c>
      <x:c r="K227" s="121"/>
      <x:c r="L227" s="40"/>
    </x:row>
    <x:row r="228">
      <x:c r="A228" s="46"/>
      <x:c r="B228" s="40"/>
      <x:c r="C228" s="122" t="str">
        <x:f>IF($D228="","",IFERROR(INDEX('الإعدادات'!$B$16:$B$35,MATCH($D228,'الإعدادات'!$A$16:$A$35,0)),""))</x:f>
      </x:c>
      <x:c r="D228" s="121"/>
      <x:c r="E228" s="121"/>
      <x:c r="F228" s="121"/>
      <x:c r="G228" s="44"/>
      <x:c r="H228" s="62" t="str">
        <x:f>IF($A228="","",IF($C228="تدفق داخلي",$G228,0))</x:f>
      </x:c>
      <x:c r="I228" s="62" t="str">
        <x:f>IF($A228="","",IF($C228="تدفق خارجي",$G228,0))</x:f>
      </x:c>
      <x:c r="J228" s="62" t="str">
        <x:f>IF($A228="","",'الإعدادات'!$B$8+SUM($H$6:H228)-SUM($I$6:I228))</x:f>
      </x:c>
      <x:c r="K228" s="121"/>
      <x:c r="L228" s="40"/>
    </x:row>
    <x:row r="229">
      <x:c r="A229" s="46"/>
      <x:c r="B229" s="40"/>
      <x:c r="C229" s="122" t="str">
        <x:f>IF($D229="","",IFERROR(INDEX('الإعدادات'!$B$16:$B$35,MATCH($D229,'الإعدادات'!$A$16:$A$35,0)),""))</x:f>
      </x:c>
      <x:c r="D229" s="121"/>
      <x:c r="E229" s="121"/>
      <x:c r="F229" s="121"/>
      <x:c r="G229" s="44"/>
      <x:c r="H229" s="62" t="str">
        <x:f>IF($A229="","",IF($C229="تدفق داخلي",$G229,0))</x:f>
      </x:c>
      <x:c r="I229" s="62" t="str">
        <x:f>IF($A229="","",IF($C229="تدفق خارجي",$G229,0))</x:f>
      </x:c>
      <x:c r="J229" s="62" t="str">
        <x:f>IF($A229="","",'الإعدادات'!$B$8+SUM($H$6:H229)-SUM($I$6:I229))</x:f>
      </x:c>
      <x:c r="K229" s="121"/>
      <x:c r="L229" s="40"/>
    </x:row>
    <x:row r="230">
      <x:c r="A230" s="46"/>
      <x:c r="B230" s="40"/>
      <x:c r="C230" s="122" t="str">
        <x:f>IF($D230="","",IFERROR(INDEX('الإعدادات'!$B$16:$B$35,MATCH($D230,'الإعدادات'!$A$16:$A$35,0)),""))</x:f>
      </x:c>
      <x:c r="D230" s="121"/>
      <x:c r="E230" s="121"/>
      <x:c r="F230" s="121"/>
      <x:c r="G230" s="44"/>
      <x:c r="H230" s="62" t="str">
        <x:f>IF($A230="","",IF($C230="تدفق داخلي",$G230,0))</x:f>
      </x:c>
      <x:c r="I230" s="62" t="str">
        <x:f>IF($A230="","",IF($C230="تدفق خارجي",$G230,0))</x:f>
      </x:c>
      <x:c r="J230" s="62" t="str">
        <x:f>IF($A230="","",'الإعدادات'!$B$8+SUM($H$6:H230)-SUM($I$6:I230))</x:f>
      </x:c>
      <x:c r="K230" s="121"/>
      <x:c r="L230" s="40"/>
    </x:row>
    <x:row r="231">
      <x:c r="A231" s="46"/>
      <x:c r="B231" s="40"/>
      <x:c r="C231" s="122" t="str">
        <x:f>IF($D231="","",IFERROR(INDEX('الإعدادات'!$B$16:$B$35,MATCH($D231,'الإعدادات'!$A$16:$A$35,0)),""))</x:f>
      </x:c>
      <x:c r="D231" s="121"/>
      <x:c r="E231" s="121"/>
      <x:c r="F231" s="121"/>
      <x:c r="G231" s="44"/>
      <x:c r="H231" s="62" t="str">
        <x:f>IF($A231="","",IF($C231="تدفق داخلي",$G231,0))</x:f>
      </x:c>
      <x:c r="I231" s="62" t="str">
        <x:f>IF($A231="","",IF($C231="تدفق خارجي",$G231,0))</x:f>
      </x:c>
      <x:c r="J231" s="62" t="str">
        <x:f>IF($A231="","",'الإعدادات'!$B$8+SUM($H$6:H231)-SUM($I$6:I231))</x:f>
      </x:c>
      <x:c r="K231" s="121"/>
      <x:c r="L231" s="40"/>
    </x:row>
    <x:row r="232">
      <x:c r="A232" s="46"/>
      <x:c r="B232" s="40"/>
      <x:c r="C232" s="122" t="str">
        <x:f>IF($D232="","",IFERROR(INDEX('الإعدادات'!$B$16:$B$35,MATCH($D232,'الإعدادات'!$A$16:$A$35,0)),""))</x:f>
      </x:c>
      <x:c r="D232" s="121"/>
      <x:c r="E232" s="121"/>
      <x:c r="F232" s="121"/>
      <x:c r="G232" s="44"/>
      <x:c r="H232" s="62" t="str">
        <x:f>IF($A232="","",IF($C232="تدفق داخلي",$G232,0))</x:f>
      </x:c>
      <x:c r="I232" s="62" t="str">
        <x:f>IF($A232="","",IF($C232="تدفق خارجي",$G232,0))</x:f>
      </x:c>
      <x:c r="J232" s="62" t="str">
        <x:f>IF($A232="","",'الإعدادات'!$B$8+SUM($H$6:H232)-SUM($I$6:I232))</x:f>
      </x:c>
      <x:c r="K232" s="121"/>
      <x:c r="L232" s="40"/>
    </x:row>
    <x:row r="233">
      <x:c r="A233" s="46"/>
      <x:c r="B233" s="40"/>
      <x:c r="C233" s="122" t="str">
        <x:f>IF($D233="","",IFERROR(INDEX('الإعدادات'!$B$16:$B$35,MATCH($D233,'الإعدادات'!$A$16:$A$35,0)),""))</x:f>
      </x:c>
      <x:c r="D233" s="121"/>
      <x:c r="E233" s="121"/>
      <x:c r="F233" s="121"/>
      <x:c r="G233" s="44"/>
      <x:c r="H233" s="62" t="str">
        <x:f>IF($A233="","",IF($C233="تدفق داخلي",$G233,0))</x:f>
      </x:c>
      <x:c r="I233" s="62" t="str">
        <x:f>IF($A233="","",IF($C233="تدفق خارجي",$G233,0))</x:f>
      </x:c>
      <x:c r="J233" s="62" t="str">
        <x:f>IF($A233="","",'الإعدادات'!$B$8+SUM($H$6:H233)-SUM($I$6:I233))</x:f>
      </x:c>
      <x:c r="K233" s="121"/>
      <x:c r="L233" s="40"/>
    </x:row>
    <x:row r="234">
      <x:c r="A234" s="46"/>
      <x:c r="B234" s="40"/>
      <x:c r="C234" s="122" t="str">
        <x:f>IF($D234="","",IFERROR(INDEX('الإعدادات'!$B$16:$B$35,MATCH($D234,'الإعدادات'!$A$16:$A$35,0)),""))</x:f>
      </x:c>
      <x:c r="D234" s="121"/>
      <x:c r="E234" s="121"/>
      <x:c r="F234" s="121"/>
      <x:c r="G234" s="44"/>
      <x:c r="H234" s="62" t="str">
        <x:f>IF($A234="","",IF($C234="تدفق داخلي",$G234,0))</x:f>
      </x:c>
      <x:c r="I234" s="62" t="str">
        <x:f>IF($A234="","",IF($C234="تدفق خارجي",$G234,0))</x:f>
      </x:c>
      <x:c r="J234" s="62" t="str">
        <x:f>IF($A234="","",'الإعدادات'!$B$8+SUM($H$6:H234)-SUM($I$6:I234))</x:f>
      </x:c>
      <x:c r="K234" s="121"/>
      <x:c r="L234" s="40"/>
    </x:row>
    <x:row r="235">
      <x:c r="A235" s="46"/>
      <x:c r="B235" s="40"/>
      <x:c r="C235" s="122" t="str">
        <x:f>IF($D235="","",IFERROR(INDEX('الإعدادات'!$B$16:$B$35,MATCH($D235,'الإعدادات'!$A$16:$A$35,0)),""))</x:f>
      </x:c>
      <x:c r="D235" s="121"/>
      <x:c r="E235" s="121"/>
      <x:c r="F235" s="121"/>
      <x:c r="G235" s="44"/>
      <x:c r="H235" s="62" t="str">
        <x:f>IF($A235="","",IF($C235="تدفق داخلي",$G235,0))</x:f>
      </x:c>
      <x:c r="I235" s="62" t="str">
        <x:f>IF($A235="","",IF($C235="تدفق خارجي",$G235,0))</x:f>
      </x:c>
      <x:c r="J235" s="62" t="str">
        <x:f>IF($A235="","",'الإعدادات'!$B$8+SUM($H$6:H235)-SUM($I$6:I235))</x:f>
      </x:c>
      <x:c r="K235" s="121"/>
      <x:c r="L235" s="40"/>
    </x:row>
    <x:row r="236">
      <x:c r="A236" s="46"/>
      <x:c r="B236" s="40"/>
      <x:c r="C236" s="122" t="str">
        <x:f>IF($D236="","",IFERROR(INDEX('الإعدادات'!$B$16:$B$35,MATCH($D236,'الإعدادات'!$A$16:$A$35,0)),""))</x:f>
      </x:c>
      <x:c r="D236" s="121"/>
      <x:c r="E236" s="121"/>
      <x:c r="F236" s="121"/>
      <x:c r="G236" s="44"/>
      <x:c r="H236" s="62" t="str">
        <x:f>IF($A236="","",IF($C236="تدفق داخلي",$G236,0))</x:f>
      </x:c>
      <x:c r="I236" s="62" t="str">
        <x:f>IF($A236="","",IF($C236="تدفق خارجي",$G236,0))</x:f>
      </x:c>
      <x:c r="J236" s="62" t="str">
        <x:f>IF($A236="","",'الإعدادات'!$B$8+SUM($H$6:H236)-SUM($I$6:I236))</x:f>
      </x:c>
      <x:c r="K236" s="121"/>
      <x:c r="L236" s="40"/>
    </x:row>
    <x:row r="237">
      <x:c r="A237" s="46"/>
      <x:c r="B237" s="40"/>
      <x:c r="C237" s="122" t="str">
        <x:f>IF($D237="","",IFERROR(INDEX('الإعدادات'!$B$16:$B$35,MATCH($D237,'الإعدادات'!$A$16:$A$35,0)),""))</x:f>
      </x:c>
      <x:c r="D237" s="121"/>
      <x:c r="E237" s="121"/>
      <x:c r="F237" s="121"/>
      <x:c r="G237" s="44"/>
      <x:c r="H237" s="62" t="str">
        <x:f>IF($A237="","",IF($C237="تدفق داخلي",$G237,0))</x:f>
      </x:c>
      <x:c r="I237" s="62" t="str">
        <x:f>IF($A237="","",IF($C237="تدفق خارجي",$G237,0))</x:f>
      </x:c>
      <x:c r="J237" s="62" t="str">
        <x:f>IF($A237="","",'الإعدادات'!$B$8+SUM($H$6:H237)-SUM($I$6:I237))</x:f>
      </x:c>
      <x:c r="K237" s="121"/>
      <x:c r="L237" s="40"/>
    </x:row>
    <x:row r="238">
      <x:c r="A238" s="46"/>
      <x:c r="B238" s="40"/>
      <x:c r="C238" s="122" t="str">
        <x:f>IF($D238="","",IFERROR(INDEX('الإعدادات'!$B$16:$B$35,MATCH($D238,'الإعدادات'!$A$16:$A$35,0)),""))</x:f>
      </x:c>
      <x:c r="D238" s="121"/>
      <x:c r="E238" s="121"/>
      <x:c r="F238" s="121"/>
      <x:c r="G238" s="44"/>
      <x:c r="H238" s="62" t="str">
        <x:f>IF($A238="","",IF($C238="تدفق داخلي",$G238,0))</x:f>
      </x:c>
      <x:c r="I238" s="62" t="str">
        <x:f>IF($A238="","",IF($C238="تدفق خارجي",$G238,0))</x:f>
      </x:c>
      <x:c r="J238" s="62" t="str">
        <x:f>IF($A238="","",'الإعدادات'!$B$8+SUM($H$6:H238)-SUM($I$6:I238))</x:f>
      </x:c>
      <x:c r="K238" s="121"/>
      <x:c r="L238" s="40"/>
    </x:row>
    <x:row r="239">
      <x:c r="A239" s="46"/>
      <x:c r="B239" s="40"/>
      <x:c r="C239" s="122" t="str">
        <x:f>IF($D239="","",IFERROR(INDEX('الإعدادات'!$B$16:$B$35,MATCH($D239,'الإعدادات'!$A$16:$A$35,0)),""))</x:f>
      </x:c>
      <x:c r="D239" s="121"/>
      <x:c r="E239" s="121"/>
      <x:c r="F239" s="121"/>
      <x:c r="G239" s="44"/>
      <x:c r="H239" s="62" t="str">
        <x:f>IF($A239="","",IF($C239="تدفق داخلي",$G239,0))</x:f>
      </x:c>
      <x:c r="I239" s="62" t="str">
        <x:f>IF($A239="","",IF($C239="تدفق خارجي",$G239,0))</x:f>
      </x:c>
      <x:c r="J239" s="62" t="str">
        <x:f>IF($A239="","",'الإعدادات'!$B$8+SUM($H$6:H239)-SUM($I$6:I239))</x:f>
      </x:c>
      <x:c r="K239" s="121"/>
      <x:c r="L239" s="40"/>
    </x:row>
    <x:row r="240">
      <x:c r="A240" s="46"/>
      <x:c r="B240" s="40"/>
      <x:c r="C240" s="122" t="str">
        <x:f>IF($D240="","",IFERROR(INDEX('الإعدادات'!$B$16:$B$35,MATCH($D240,'الإعدادات'!$A$16:$A$35,0)),""))</x:f>
      </x:c>
      <x:c r="D240" s="121"/>
      <x:c r="E240" s="121"/>
      <x:c r="F240" s="121"/>
      <x:c r="G240" s="44"/>
      <x:c r="H240" s="62" t="str">
        <x:f>IF($A240="","",IF($C240="تدفق داخلي",$G240,0))</x:f>
      </x:c>
      <x:c r="I240" s="62" t="str">
        <x:f>IF($A240="","",IF($C240="تدفق خارجي",$G240,0))</x:f>
      </x:c>
      <x:c r="J240" s="62" t="str">
        <x:f>IF($A240="","",'الإعدادات'!$B$8+SUM($H$6:H240)-SUM($I$6:I240))</x:f>
      </x:c>
      <x:c r="K240" s="121"/>
      <x:c r="L240" s="40"/>
    </x:row>
    <x:row r="241">
      <x:c r="A241" s="46"/>
      <x:c r="B241" s="40"/>
      <x:c r="C241" s="122" t="str">
        <x:f>IF($D241="","",IFERROR(INDEX('الإعدادات'!$B$16:$B$35,MATCH($D241,'الإعدادات'!$A$16:$A$35,0)),""))</x:f>
      </x:c>
      <x:c r="D241" s="121"/>
      <x:c r="E241" s="121"/>
      <x:c r="F241" s="121"/>
      <x:c r="G241" s="44"/>
      <x:c r="H241" s="62" t="str">
        <x:f>IF($A241="","",IF($C241="تدفق داخلي",$G241,0))</x:f>
      </x:c>
      <x:c r="I241" s="62" t="str">
        <x:f>IF($A241="","",IF($C241="تدفق خارجي",$G241,0))</x:f>
      </x:c>
      <x:c r="J241" s="62" t="str">
        <x:f>IF($A241="","",'الإعدادات'!$B$8+SUM($H$6:H241)-SUM($I$6:I241))</x:f>
      </x:c>
      <x:c r="K241" s="121"/>
      <x:c r="L241" s="40"/>
    </x:row>
    <x:row r="242">
      <x:c r="A242" s="46"/>
      <x:c r="B242" s="40"/>
      <x:c r="C242" s="122" t="str">
        <x:f>IF($D242="","",IFERROR(INDEX('الإعدادات'!$B$16:$B$35,MATCH($D242,'الإعدادات'!$A$16:$A$35,0)),""))</x:f>
      </x:c>
      <x:c r="D242" s="121"/>
      <x:c r="E242" s="121"/>
      <x:c r="F242" s="121"/>
      <x:c r="G242" s="44"/>
      <x:c r="H242" s="62" t="str">
        <x:f>IF($A242="","",IF($C242="تدفق داخلي",$G242,0))</x:f>
      </x:c>
      <x:c r="I242" s="62" t="str">
        <x:f>IF($A242="","",IF($C242="تدفق خارجي",$G242,0))</x:f>
      </x:c>
      <x:c r="J242" s="62" t="str">
        <x:f>IF($A242="","",'الإعدادات'!$B$8+SUM($H$6:H242)-SUM($I$6:I242))</x:f>
      </x:c>
      <x:c r="K242" s="121"/>
      <x:c r="L242" s="40"/>
    </x:row>
    <x:row r="243">
      <x:c r="A243" s="46"/>
      <x:c r="B243" s="40"/>
      <x:c r="C243" s="122" t="str">
        <x:f>IF($D243="","",IFERROR(INDEX('الإعدادات'!$B$16:$B$35,MATCH($D243,'الإعدادات'!$A$16:$A$35,0)),""))</x:f>
      </x:c>
      <x:c r="D243" s="121"/>
      <x:c r="E243" s="121"/>
      <x:c r="F243" s="121"/>
      <x:c r="G243" s="44"/>
      <x:c r="H243" s="62" t="str">
        <x:f>IF($A243="","",IF($C243="تدفق داخلي",$G243,0))</x:f>
      </x:c>
      <x:c r="I243" s="62" t="str">
        <x:f>IF($A243="","",IF($C243="تدفق خارجي",$G243,0))</x:f>
      </x:c>
      <x:c r="J243" s="62" t="str">
        <x:f>IF($A243="","",'الإعدادات'!$B$8+SUM($H$6:H243)-SUM($I$6:I243))</x:f>
      </x:c>
      <x:c r="K243" s="121"/>
      <x:c r="L243" s="40"/>
    </x:row>
    <x:row r="244">
      <x:c r="A244" s="46"/>
      <x:c r="B244" s="40"/>
      <x:c r="C244" s="122" t="str">
        <x:f>IF($D244="","",IFERROR(INDEX('الإعدادات'!$B$16:$B$35,MATCH($D244,'الإعدادات'!$A$16:$A$35,0)),""))</x:f>
      </x:c>
      <x:c r="D244" s="121"/>
      <x:c r="E244" s="121"/>
      <x:c r="F244" s="121"/>
      <x:c r="G244" s="44"/>
      <x:c r="H244" s="62" t="str">
        <x:f>IF($A244="","",IF($C244="تدفق داخلي",$G244,0))</x:f>
      </x:c>
      <x:c r="I244" s="62" t="str">
        <x:f>IF($A244="","",IF($C244="تدفق خارجي",$G244,0))</x:f>
      </x:c>
      <x:c r="J244" s="62" t="str">
        <x:f>IF($A244="","",'الإعدادات'!$B$8+SUM($H$6:H244)-SUM($I$6:I244))</x:f>
      </x:c>
      <x:c r="K244" s="121"/>
      <x:c r="L244" s="40"/>
    </x:row>
    <x:row r="245">
      <x:c r="A245" s="46"/>
      <x:c r="B245" s="40"/>
      <x:c r="C245" s="122" t="str">
        <x:f>IF($D245="","",IFERROR(INDEX('الإعدادات'!$B$16:$B$35,MATCH($D245,'الإعدادات'!$A$16:$A$35,0)),""))</x:f>
      </x:c>
      <x:c r="D245" s="121"/>
      <x:c r="E245" s="121"/>
      <x:c r="F245" s="121"/>
      <x:c r="G245" s="44"/>
      <x:c r="H245" s="62" t="str">
        <x:f>IF($A245="","",IF($C245="تدفق داخلي",$G245,0))</x:f>
      </x:c>
      <x:c r="I245" s="62" t="str">
        <x:f>IF($A245="","",IF($C245="تدفق خارجي",$G245,0))</x:f>
      </x:c>
      <x:c r="J245" s="62" t="str">
        <x:f>IF($A245="","",'الإعدادات'!$B$8+SUM($H$6:H245)-SUM($I$6:I245))</x:f>
      </x:c>
      <x:c r="K245" s="121"/>
      <x:c r="L245" s="40"/>
    </x:row>
    <x:row r="246">
      <x:c r="A246" s="46"/>
      <x:c r="B246" s="40"/>
      <x:c r="C246" s="122" t="str">
        <x:f>IF($D246="","",IFERROR(INDEX('الإعدادات'!$B$16:$B$35,MATCH($D246,'الإعدادات'!$A$16:$A$35,0)),""))</x:f>
      </x:c>
      <x:c r="D246" s="121"/>
      <x:c r="E246" s="121"/>
      <x:c r="F246" s="121"/>
      <x:c r="G246" s="44"/>
      <x:c r="H246" s="62" t="str">
        <x:f>IF($A246="","",IF($C246="تدفق داخلي",$G246,0))</x:f>
      </x:c>
      <x:c r="I246" s="62" t="str">
        <x:f>IF($A246="","",IF($C246="تدفق خارجي",$G246,0))</x:f>
      </x:c>
      <x:c r="J246" s="62" t="str">
        <x:f>IF($A246="","",'الإعدادات'!$B$8+SUM($H$6:H246)-SUM($I$6:I246))</x:f>
      </x:c>
      <x:c r="K246" s="121"/>
      <x:c r="L246" s="40"/>
    </x:row>
    <x:row r="247">
      <x:c r="A247" s="46"/>
      <x:c r="B247" s="40"/>
      <x:c r="C247" s="122" t="str">
        <x:f>IF($D247="","",IFERROR(INDEX('الإعدادات'!$B$16:$B$35,MATCH($D247,'الإعدادات'!$A$16:$A$35,0)),""))</x:f>
      </x:c>
      <x:c r="D247" s="121"/>
      <x:c r="E247" s="121"/>
      <x:c r="F247" s="121"/>
      <x:c r="G247" s="44"/>
      <x:c r="H247" s="62" t="str">
        <x:f>IF($A247="","",IF($C247="تدفق داخلي",$G247,0))</x:f>
      </x:c>
      <x:c r="I247" s="62" t="str">
        <x:f>IF($A247="","",IF($C247="تدفق خارجي",$G247,0))</x:f>
      </x:c>
      <x:c r="J247" s="62" t="str">
        <x:f>IF($A247="","",'الإعدادات'!$B$8+SUM($H$6:H247)-SUM($I$6:I247))</x:f>
      </x:c>
      <x:c r="K247" s="121"/>
      <x:c r="L247" s="40"/>
    </x:row>
    <x:row r="248">
      <x:c r="A248" s="46"/>
      <x:c r="B248" s="40"/>
      <x:c r="C248" s="122" t="str">
        <x:f>IF($D248="","",IFERROR(INDEX('الإعدادات'!$B$16:$B$35,MATCH($D248,'الإعدادات'!$A$16:$A$35,0)),""))</x:f>
      </x:c>
      <x:c r="D248" s="121"/>
      <x:c r="E248" s="121"/>
      <x:c r="F248" s="121"/>
      <x:c r="G248" s="44"/>
      <x:c r="H248" s="62" t="str">
        <x:f>IF($A248="","",IF($C248="تدفق داخلي",$G248,0))</x:f>
      </x:c>
      <x:c r="I248" s="62" t="str">
        <x:f>IF($A248="","",IF($C248="تدفق خارجي",$G248,0))</x:f>
      </x:c>
      <x:c r="J248" s="62" t="str">
        <x:f>IF($A248="","",'الإعدادات'!$B$8+SUM($H$6:H248)-SUM($I$6:I248))</x:f>
      </x:c>
      <x:c r="K248" s="121"/>
      <x:c r="L248" s="40"/>
    </x:row>
    <x:row r="249">
      <x:c r="A249" s="46"/>
      <x:c r="B249" s="40"/>
      <x:c r="C249" s="122" t="str">
        <x:f>IF($D249="","",IFERROR(INDEX('الإعدادات'!$B$16:$B$35,MATCH($D249,'الإعدادات'!$A$16:$A$35,0)),""))</x:f>
      </x:c>
      <x:c r="D249" s="121"/>
      <x:c r="E249" s="121"/>
      <x:c r="F249" s="121"/>
      <x:c r="G249" s="44"/>
      <x:c r="H249" s="62" t="str">
        <x:f>IF($A249="","",IF($C249="تدفق داخلي",$G249,0))</x:f>
      </x:c>
      <x:c r="I249" s="62" t="str">
        <x:f>IF($A249="","",IF($C249="تدفق خارجي",$G249,0))</x:f>
      </x:c>
      <x:c r="J249" s="62" t="str">
        <x:f>IF($A249="","",'الإعدادات'!$B$8+SUM($H$6:H249)-SUM($I$6:I249))</x:f>
      </x:c>
      <x:c r="K249" s="121"/>
      <x:c r="L249" s="40"/>
    </x:row>
    <x:row r="250">
      <x:c r="A250" s="46"/>
      <x:c r="B250" s="40"/>
      <x:c r="C250" s="122" t="str">
        <x:f>IF($D250="","",IFERROR(INDEX('الإعدادات'!$B$16:$B$35,MATCH($D250,'الإعدادات'!$A$16:$A$35,0)),""))</x:f>
      </x:c>
      <x:c r="D250" s="121"/>
      <x:c r="E250" s="121"/>
      <x:c r="F250" s="121"/>
      <x:c r="G250" s="44"/>
      <x:c r="H250" s="62" t="str">
        <x:f>IF($A250="","",IF($C250="تدفق داخلي",$G250,0))</x:f>
      </x:c>
      <x:c r="I250" s="62" t="str">
        <x:f>IF($A250="","",IF($C250="تدفق خارجي",$G250,0))</x:f>
      </x:c>
      <x:c r="J250" s="62" t="str">
        <x:f>IF($A250="","",'الإعدادات'!$B$8+SUM($H$6:H250)-SUM($I$6:I250))</x:f>
      </x:c>
      <x:c r="K250" s="121"/>
      <x:c r="L250" s="40"/>
    </x:row>
    <x:row r="251">
      <x:c r="A251" s="46"/>
      <x:c r="B251" s="40"/>
      <x:c r="C251" s="122" t="str">
        <x:f>IF($D251="","",IFERROR(INDEX('الإعدادات'!$B$16:$B$35,MATCH($D251,'الإعدادات'!$A$16:$A$35,0)),""))</x:f>
      </x:c>
      <x:c r="D251" s="121"/>
      <x:c r="E251" s="121"/>
      <x:c r="F251" s="121"/>
      <x:c r="G251" s="44"/>
      <x:c r="H251" s="62" t="str">
        <x:f>IF($A251="","",IF($C251="تدفق داخلي",$G251,0))</x:f>
      </x:c>
      <x:c r="I251" s="62" t="str">
        <x:f>IF($A251="","",IF($C251="تدفق خارجي",$G251,0))</x:f>
      </x:c>
      <x:c r="J251" s="62" t="str">
        <x:f>IF($A251="","",'الإعدادات'!$B$8+SUM($H$6:H251)-SUM($I$6:I251))</x:f>
      </x:c>
      <x:c r="K251" s="121"/>
      <x:c r="L251" s="40"/>
    </x:row>
    <x:row r="252">
      <x:c r="A252" s="46"/>
      <x:c r="B252" s="40"/>
      <x:c r="C252" s="122" t="str">
        <x:f>IF($D252="","",IFERROR(INDEX('الإعدادات'!$B$16:$B$35,MATCH($D252,'الإعدادات'!$A$16:$A$35,0)),""))</x:f>
      </x:c>
      <x:c r="D252" s="121"/>
      <x:c r="E252" s="121"/>
      <x:c r="F252" s="121"/>
      <x:c r="G252" s="44"/>
      <x:c r="H252" s="62" t="str">
        <x:f>IF($A252="","",IF($C252="تدفق داخلي",$G252,0))</x:f>
      </x:c>
      <x:c r="I252" s="62" t="str">
        <x:f>IF($A252="","",IF($C252="تدفق خارجي",$G252,0))</x:f>
      </x:c>
      <x:c r="J252" s="62" t="str">
        <x:f>IF($A252="","",'الإعدادات'!$B$8+SUM($H$6:H252)-SUM($I$6:I252))</x:f>
      </x:c>
      <x:c r="K252" s="121"/>
      <x:c r="L252" s="40"/>
    </x:row>
    <x:row r="253">
      <x:c r="A253" s="46"/>
      <x:c r="B253" s="40"/>
      <x:c r="C253" s="122" t="str">
        <x:f>IF($D253="","",IFERROR(INDEX('الإعدادات'!$B$16:$B$35,MATCH($D253,'الإعدادات'!$A$16:$A$35,0)),""))</x:f>
      </x:c>
      <x:c r="D253" s="121"/>
      <x:c r="E253" s="121"/>
      <x:c r="F253" s="121"/>
      <x:c r="G253" s="44"/>
      <x:c r="H253" s="62" t="str">
        <x:f>IF($A253="","",IF($C253="تدفق داخلي",$G253,0))</x:f>
      </x:c>
      <x:c r="I253" s="62" t="str">
        <x:f>IF($A253="","",IF($C253="تدفق خارجي",$G253,0))</x:f>
      </x:c>
      <x:c r="J253" s="62" t="str">
        <x:f>IF($A253="","",'الإعدادات'!$B$8+SUM($H$6:H253)-SUM($I$6:I253))</x:f>
      </x:c>
      <x:c r="K253" s="121"/>
      <x:c r="L253" s="40"/>
    </x:row>
    <x:row r="254">
      <x:c r="A254" s="46"/>
      <x:c r="B254" s="40"/>
      <x:c r="C254" s="122" t="str">
        <x:f>IF($D254="","",IFERROR(INDEX('الإعدادات'!$B$16:$B$35,MATCH($D254,'الإعدادات'!$A$16:$A$35,0)),""))</x:f>
      </x:c>
      <x:c r="D254" s="121"/>
      <x:c r="E254" s="121"/>
      <x:c r="F254" s="121"/>
      <x:c r="G254" s="44"/>
      <x:c r="H254" s="62" t="str">
        <x:f>IF($A254="","",IF($C254="تدفق داخلي",$G254,0))</x:f>
      </x:c>
      <x:c r="I254" s="62" t="str">
        <x:f>IF($A254="","",IF($C254="تدفق خارجي",$G254,0))</x:f>
      </x:c>
      <x:c r="J254" s="62" t="str">
        <x:f>IF($A254="","",'الإعدادات'!$B$8+SUM($H$6:H254)-SUM($I$6:I254))</x:f>
      </x:c>
      <x:c r="K254" s="121"/>
      <x:c r="L254" s="40"/>
    </x:row>
    <x:row r="255">
      <x:c r="A255" s="46"/>
      <x:c r="B255" s="40"/>
      <x:c r="C255" s="122" t="str">
        <x:f>IF($D255="","",IFERROR(INDEX('الإعدادات'!$B$16:$B$35,MATCH($D255,'الإعدادات'!$A$16:$A$35,0)),""))</x:f>
      </x:c>
      <x:c r="D255" s="121"/>
      <x:c r="E255" s="121"/>
      <x:c r="F255" s="121"/>
      <x:c r="G255" s="44"/>
      <x:c r="H255" s="62" t="str">
        <x:f>IF($A255="","",IF($C255="تدفق داخلي",$G255,0))</x:f>
      </x:c>
      <x:c r="I255" s="62" t="str">
        <x:f>IF($A255="","",IF($C255="تدفق خارجي",$G255,0))</x:f>
      </x:c>
      <x:c r="J255" s="62" t="str">
        <x:f>IF($A255="","",'الإعدادات'!$B$8+SUM($H$6:H255)-SUM($I$6:I255))</x:f>
      </x:c>
      <x:c r="K255" s="121"/>
      <x:c r="L255" s="40"/>
    </x:row>
    <x:row r="256">
      <x:c r="A256" s="46"/>
      <x:c r="B256" s="40"/>
      <x:c r="C256" s="122" t="str">
        <x:f>IF($D256="","",IFERROR(INDEX('الإعدادات'!$B$16:$B$35,MATCH($D256,'الإعدادات'!$A$16:$A$35,0)),""))</x:f>
      </x:c>
      <x:c r="D256" s="121"/>
      <x:c r="E256" s="121"/>
      <x:c r="F256" s="121"/>
      <x:c r="G256" s="44"/>
      <x:c r="H256" s="62" t="str">
        <x:f>IF($A256="","",IF($C256="تدفق داخلي",$G256,0))</x:f>
      </x:c>
      <x:c r="I256" s="62" t="str">
        <x:f>IF($A256="","",IF($C256="تدفق خارجي",$G256,0))</x:f>
      </x:c>
      <x:c r="J256" s="62" t="str">
        <x:f>IF($A256="","",'الإعدادات'!$B$8+SUM($H$6:H256)-SUM($I$6:I256))</x:f>
      </x:c>
      <x:c r="K256" s="121"/>
      <x:c r="L256" s="40"/>
    </x:row>
    <x:row r="257">
      <x:c r="A257" s="46"/>
      <x:c r="B257" s="40"/>
      <x:c r="C257" s="122" t="str">
        <x:f>IF($D257="","",IFERROR(INDEX('الإعدادات'!$B$16:$B$35,MATCH($D257,'الإعدادات'!$A$16:$A$35,0)),""))</x:f>
      </x:c>
      <x:c r="D257" s="121"/>
      <x:c r="E257" s="121"/>
      <x:c r="F257" s="121"/>
      <x:c r="G257" s="44"/>
      <x:c r="H257" s="62" t="str">
        <x:f>IF($A257="","",IF($C257="تدفق داخلي",$G257,0))</x:f>
      </x:c>
      <x:c r="I257" s="62" t="str">
        <x:f>IF($A257="","",IF($C257="تدفق خارجي",$G257,0))</x:f>
      </x:c>
      <x:c r="J257" s="62" t="str">
        <x:f>IF($A257="","",'الإعدادات'!$B$8+SUM($H$6:H257)-SUM($I$6:I257))</x:f>
      </x:c>
      <x:c r="K257" s="121"/>
      <x:c r="L257" s="40"/>
    </x:row>
    <x:row r="258">
      <x:c r="A258" s="46"/>
      <x:c r="B258" s="40"/>
      <x:c r="C258" s="122" t="str">
        <x:f>IF($D258="","",IFERROR(INDEX('الإعدادات'!$B$16:$B$35,MATCH($D258,'الإعدادات'!$A$16:$A$35,0)),""))</x:f>
      </x:c>
      <x:c r="D258" s="121"/>
      <x:c r="E258" s="121"/>
      <x:c r="F258" s="121"/>
      <x:c r="G258" s="44"/>
      <x:c r="H258" s="62" t="str">
        <x:f>IF($A258="","",IF($C258="تدفق داخلي",$G258,0))</x:f>
      </x:c>
      <x:c r="I258" s="62" t="str">
        <x:f>IF($A258="","",IF($C258="تدفق خارجي",$G258,0))</x:f>
      </x:c>
      <x:c r="J258" s="62" t="str">
        <x:f>IF($A258="","",'الإعدادات'!$B$8+SUM($H$6:H258)-SUM($I$6:I258))</x:f>
      </x:c>
      <x:c r="K258" s="121"/>
      <x:c r="L258" s="40"/>
    </x:row>
    <x:row r="259">
      <x:c r="A259" s="46"/>
      <x:c r="B259" s="40"/>
      <x:c r="C259" s="122" t="str">
        <x:f>IF($D259="","",IFERROR(INDEX('الإعدادات'!$B$16:$B$35,MATCH($D259,'الإعدادات'!$A$16:$A$35,0)),""))</x:f>
      </x:c>
      <x:c r="D259" s="121"/>
      <x:c r="E259" s="121"/>
      <x:c r="F259" s="121"/>
      <x:c r="G259" s="44"/>
      <x:c r="H259" s="62" t="str">
        <x:f>IF($A259="","",IF($C259="تدفق داخلي",$G259,0))</x:f>
      </x:c>
      <x:c r="I259" s="62" t="str">
        <x:f>IF($A259="","",IF($C259="تدفق خارجي",$G259,0))</x:f>
      </x:c>
      <x:c r="J259" s="62" t="str">
        <x:f>IF($A259="","",'الإعدادات'!$B$8+SUM($H$6:H259)-SUM($I$6:I259))</x:f>
      </x:c>
      <x:c r="K259" s="121"/>
      <x:c r="L259" s="40"/>
    </x:row>
    <x:row r="260">
      <x:c r="A260" s="46"/>
      <x:c r="B260" s="40"/>
      <x:c r="C260" s="122" t="str">
        <x:f>IF($D260="","",IFERROR(INDEX('الإعدادات'!$B$16:$B$35,MATCH($D260,'الإعدادات'!$A$16:$A$35,0)),""))</x:f>
      </x:c>
      <x:c r="D260" s="121"/>
      <x:c r="E260" s="121"/>
      <x:c r="F260" s="121"/>
      <x:c r="G260" s="44"/>
      <x:c r="H260" s="62" t="str">
        <x:f>IF($A260="","",IF($C260="تدفق داخلي",$G260,0))</x:f>
      </x:c>
      <x:c r="I260" s="62" t="str">
        <x:f>IF($A260="","",IF($C260="تدفق خارجي",$G260,0))</x:f>
      </x:c>
      <x:c r="J260" s="62" t="str">
        <x:f>IF($A260="","",'الإعدادات'!$B$8+SUM($H$6:H260)-SUM($I$6:I260))</x:f>
      </x:c>
      <x:c r="K260" s="121"/>
      <x:c r="L260" s="40"/>
    </x:row>
    <x:row r="261">
      <x:c r="A261" s="46"/>
      <x:c r="B261" s="40"/>
      <x:c r="C261" s="122" t="str">
        <x:f>IF($D261="","",IFERROR(INDEX('الإعدادات'!$B$16:$B$35,MATCH($D261,'الإعدادات'!$A$16:$A$35,0)),""))</x:f>
      </x:c>
      <x:c r="D261" s="121"/>
      <x:c r="E261" s="121"/>
      <x:c r="F261" s="121"/>
      <x:c r="G261" s="44"/>
      <x:c r="H261" s="62" t="str">
        <x:f>IF($A261="","",IF($C261="تدفق داخلي",$G261,0))</x:f>
      </x:c>
      <x:c r="I261" s="62" t="str">
        <x:f>IF($A261="","",IF($C261="تدفق خارجي",$G261,0))</x:f>
      </x:c>
      <x:c r="J261" s="62" t="str">
        <x:f>IF($A261="","",'الإعدادات'!$B$8+SUM($H$6:H261)-SUM($I$6:I261))</x:f>
      </x:c>
      <x:c r="K261" s="121"/>
      <x:c r="L261" s="40"/>
    </x:row>
    <x:row r="262">
      <x:c r="A262" s="46"/>
      <x:c r="B262" s="40"/>
      <x:c r="C262" s="122" t="str">
        <x:f>IF($D262="","",IFERROR(INDEX('الإعدادات'!$B$16:$B$35,MATCH($D262,'الإعدادات'!$A$16:$A$35,0)),""))</x:f>
      </x:c>
      <x:c r="D262" s="121"/>
      <x:c r="E262" s="121"/>
      <x:c r="F262" s="121"/>
      <x:c r="G262" s="44"/>
      <x:c r="H262" s="62" t="str">
        <x:f>IF($A262="","",IF($C262="تدفق داخلي",$G262,0))</x:f>
      </x:c>
      <x:c r="I262" s="62" t="str">
        <x:f>IF($A262="","",IF($C262="تدفق خارجي",$G262,0))</x:f>
      </x:c>
      <x:c r="J262" s="62" t="str">
        <x:f>IF($A262="","",'الإعدادات'!$B$8+SUM($H$6:H262)-SUM($I$6:I262))</x:f>
      </x:c>
      <x:c r="K262" s="121"/>
      <x:c r="L262" s="40"/>
    </x:row>
    <x:row r="263">
      <x:c r="A263" s="46"/>
      <x:c r="B263" s="40"/>
      <x:c r="C263" s="122" t="str">
        <x:f>IF($D263="","",IFERROR(INDEX('الإعدادات'!$B$16:$B$35,MATCH($D263,'الإعدادات'!$A$16:$A$35,0)),""))</x:f>
      </x:c>
      <x:c r="D263" s="121"/>
      <x:c r="E263" s="121"/>
      <x:c r="F263" s="121"/>
      <x:c r="G263" s="44"/>
      <x:c r="H263" s="62" t="str">
        <x:f>IF($A263="","",IF($C263="تدفق داخلي",$G263,0))</x:f>
      </x:c>
      <x:c r="I263" s="62" t="str">
        <x:f>IF($A263="","",IF($C263="تدفق خارجي",$G263,0))</x:f>
      </x:c>
      <x:c r="J263" s="62" t="str">
        <x:f>IF($A263="","",'الإعدادات'!$B$8+SUM($H$6:H263)-SUM($I$6:I263))</x:f>
      </x:c>
      <x:c r="K263" s="121"/>
      <x:c r="L263" s="40"/>
    </x:row>
    <x:row r="264">
      <x:c r="A264" s="46"/>
      <x:c r="B264" s="40"/>
      <x:c r="C264" s="122" t="str">
        <x:f>IF($D264="","",IFERROR(INDEX('الإعدادات'!$B$16:$B$35,MATCH($D264,'الإعدادات'!$A$16:$A$35,0)),""))</x:f>
      </x:c>
      <x:c r="D264" s="121"/>
      <x:c r="E264" s="121"/>
      <x:c r="F264" s="121"/>
      <x:c r="G264" s="44"/>
      <x:c r="H264" s="62" t="str">
        <x:f>IF($A264="","",IF($C264="تدفق داخلي",$G264,0))</x:f>
      </x:c>
      <x:c r="I264" s="62" t="str">
        <x:f>IF($A264="","",IF($C264="تدفق خارجي",$G264,0))</x:f>
      </x:c>
      <x:c r="J264" s="62" t="str">
        <x:f>IF($A264="","",'الإعدادات'!$B$8+SUM($H$6:H264)-SUM($I$6:I264))</x:f>
      </x:c>
      <x:c r="K264" s="121"/>
      <x:c r="L264" s="40"/>
    </x:row>
    <x:row r="265">
      <x:c r="A265" s="46"/>
      <x:c r="B265" s="40"/>
      <x:c r="C265" s="122" t="str">
        <x:f>IF($D265="","",IFERROR(INDEX('الإعدادات'!$B$16:$B$35,MATCH($D265,'الإعدادات'!$A$16:$A$35,0)),""))</x:f>
      </x:c>
      <x:c r="D265" s="121"/>
      <x:c r="E265" s="121"/>
      <x:c r="F265" s="121"/>
      <x:c r="G265" s="44"/>
      <x:c r="H265" s="62" t="str">
        <x:f>IF($A265="","",IF($C265="تدفق داخلي",$G265,0))</x:f>
      </x:c>
      <x:c r="I265" s="62" t="str">
        <x:f>IF($A265="","",IF($C265="تدفق خارجي",$G265,0))</x:f>
      </x:c>
      <x:c r="J265" s="62" t="str">
        <x:f>IF($A265="","",'الإعدادات'!$B$8+SUM($H$6:H265)-SUM($I$6:I265))</x:f>
      </x:c>
      <x:c r="K265" s="121"/>
      <x:c r="L265" s="40"/>
    </x:row>
    <x:row r="266">
      <x:c r="A266" s="46"/>
      <x:c r="B266" s="40"/>
      <x:c r="C266" s="122" t="str">
        <x:f>IF($D266="","",IFERROR(INDEX('الإعدادات'!$B$16:$B$35,MATCH($D266,'الإعدادات'!$A$16:$A$35,0)),""))</x:f>
      </x:c>
      <x:c r="D266" s="121"/>
      <x:c r="E266" s="121"/>
      <x:c r="F266" s="121"/>
      <x:c r="G266" s="44"/>
      <x:c r="H266" s="62" t="str">
        <x:f>IF($A266="","",IF($C266="تدفق داخلي",$G266,0))</x:f>
      </x:c>
      <x:c r="I266" s="62" t="str">
        <x:f>IF($A266="","",IF($C266="تدفق خارجي",$G266,0))</x:f>
      </x:c>
      <x:c r="J266" s="62" t="str">
        <x:f>IF($A266="","",'الإعدادات'!$B$8+SUM($H$6:H266)-SUM($I$6:I266))</x:f>
      </x:c>
      <x:c r="K266" s="121"/>
      <x:c r="L266" s="40"/>
    </x:row>
    <x:row r="267">
      <x:c r="A267" s="46"/>
      <x:c r="B267" s="40"/>
      <x:c r="C267" s="122" t="str">
        <x:f>IF($D267="","",IFERROR(INDEX('الإعدادات'!$B$16:$B$35,MATCH($D267,'الإعدادات'!$A$16:$A$35,0)),""))</x:f>
      </x:c>
      <x:c r="D267" s="121"/>
      <x:c r="E267" s="121"/>
      <x:c r="F267" s="121"/>
      <x:c r="G267" s="44"/>
      <x:c r="H267" s="62" t="str">
        <x:f>IF($A267="","",IF($C267="تدفق داخلي",$G267,0))</x:f>
      </x:c>
      <x:c r="I267" s="62" t="str">
        <x:f>IF($A267="","",IF($C267="تدفق خارجي",$G267,0))</x:f>
      </x:c>
      <x:c r="J267" s="62" t="str">
        <x:f>IF($A267="","",'الإعدادات'!$B$8+SUM($H$6:H267)-SUM($I$6:I267))</x:f>
      </x:c>
      <x:c r="K267" s="121"/>
      <x:c r="L267" s="40"/>
    </x:row>
    <x:row r="268">
      <x:c r="A268" s="46"/>
      <x:c r="B268" s="40"/>
      <x:c r="C268" s="122" t="str">
        <x:f>IF($D268="","",IFERROR(INDEX('الإعدادات'!$B$16:$B$35,MATCH($D268,'الإعدادات'!$A$16:$A$35,0)),""))</x:f>
      </x:c>
      <x:c r="D268" s="121"/>
      <x:c r="E268" s="121"/>
      <x:c r="F268" s="121"/>
      <x:c r="G268" s="44"/>
      <x:c r="H268" s="62" t="str">
        <x:f>IF($A268="","",IF($C268="تدفق داخلي",$G268,0))</x:f>
      </x:c>
      <x:c r="I268" s="62" t="str">
        <x:f>IF($A268="","",IF($C268="تدفق خارجي",$G268,0))</x:f>
      </x:c>
      <x:c r="J268" s="62" t="str">
        <x:f>IF($A268="","",'الإعدادات'!$B$8+SUM($H$6:H268)-SUM($I$6:I268))</x:f>
      </x:c>
      <x:c r="K268" s="121"/>
      <x:c r="L268" s="40"/>
    </x:row>
    <x:row r="269">
      <x:c r="A269" s="46"/>
      <x:c r="B269" s="40"/>
      <x:c r="C269" s="122" t="str">
        <x:f>IF($D269="","",IFERROR(INDEX('الإعدادات'!$B$16:$B$35,MATCH($D269,'الإعدادات'!$A$16:$A$35,0)),""))</x:f>
      </x:c>
      <x:c r="D269" s="121"/>
      <x:c r="E269" s="121"/>
      <x:c r="F269" s="121"/>
      <x:c r="G269" s="44"/>
      <x:c r="H269" s="62" t="str">
        <x:f>IF($A269="","",IF($C269="تدفق داخلي",$G269,0))</x:f>
      </x:c>
      <x:c r="I269" s="62" t="str">
        <x:f>IF($A269="","",IF($C269="تدفق خارجي",$G269,0))</x:f>
      </x:c>
      <x:c r="J269" s="62" t="str">
        <x:f>IF($A269="","",'الإعدادات'!$B$8+SUM($H$6:H269)-SUM($I$6:I269))</x:f>
      </x:c>
      <x:c r="K269" s="121"/>
      <x:c r="L269" s="40"/>
    </x:row>
    <x:row r="270">
      <x:c r="A270" s="46"/>
      <x:c r="B270" s="40"/>
      <x:c r="C270" s="122" t="str">
        <x:f>IF($D270="","",IFERROR(INDEX('الإعدادات'!$B$16:$B$35,MATCH($D270,'الإعدادات'!$A$16:$A$35,0)),""))</x:f>
      </x:c>
      <x:c r="D270" s="121"/>
      <x:c r="E270" s="121"/>
      <x:c r="F270" s="121"/>
      <x:c r="G270" s="44"/>
      <x:c r="H270" s="62" t="str">
        <x:f>IF($A270="","",IF($C270="تدفق داخلي",$G270,0))</x:f>
      </x:c>
      <x:c r="I270" s="62" t="str">
        <x:f>IF($A270="","",IF($C270="تدفق خارجي",$G270,0))</x:f>
      </x:c>
      <x:c r="J270" s="62" t="str">
        <x:f>IF($A270="","",'الإعدادات'!$B$8+SUM($H$6:H270)-SUM($I$6:I270))</x:f>
      </x:c>
      <x:c r="K270" s="121"/>
      <x:c r="L270" s="40"/>
    </x:row>
    <x:row r="271">
      <x:c r="A271" s="46"/>
      <x:c r="B271" s="40"/>
      <x:c r="C271" s="122" t="str">
        <x:f>IF($D271="","",IFERROR(INDEX('الإعدادات'!$B$16:$B$35,MATCH($D271,'الإعدادات'!$A$16:$A$35,0)),""))</x:f>
      </x:c>
      <x:c r="D271" s="121"/>
      <x:c r="E271" s="121"/>
      <x:c r="F271" s="121"/>
      <x:c r="G271" s="44"/>
      <x:c r="H271" s="62" t="str">
        <x:f>IF($A271="","",IF($C271="تدفق داخلي",$G271,0))</x:f>
      </x:c>
      <x:c r="I271" s="62" t="str">
        <x:f>IF($A271="","",IF($C271="تدفق خارجي",$G271,0))</x:f>
      </x:c>
      <x:c r="J271" s="62" t="str">
        <x:f>IF($A271="","",'الإعدادات'!$B$8+SUM($H$6:H271)-SUM($I$6:I271))</x:f>
      </x:c>
      <x:c r="K271" s="121"/>
      <x:c r="L271" s="40"/>
    </x:row>
    <x:row r="272">
      <x:c r="A272" s="46"/>
      <x:c r="B272" s="40"/>
      <x:c r="C272" s="122" t="str">
        <x:f>IF($D272="","",IFERROR(INDEX('الإعدادات'!$B$16:$B$35,MATCH($D272,'الإعدادات'!$A$16:$A$35,0)),""))</x:f>
      </x:c>
      <x:c r="D272" s="121"/>
      <x:c r="E272" s="121"/>
      <x:c r="F272" s="121"/>
      <x:c r="G272" s="44"/>
      <x:c r="H272" s="62" t="str">
        <x:f>IF($A272="","",IF($C272="تدفق داخلي",$G272,0))</x:f>
      </x:c>
      <x:c r="I272" s="62" t="str">
        <x:f>IF($A272="","",IF($C272="تدفق خارجي",$G272,0))</x:f>
      </x:c>
      <x:c r="J272" s="62" t="str">
        <x:f>IF($A272="","",'الإعدادات'!$B$8+SUM($H$6:H272)-SUM($I$6:I272))</x:f>
      </x:c>
      <x:c r="K272" s="121"/>
      <x:c r="L272" s="40"/>
    </x:row>
    <x:row r="273">
      <x:c r="A273" s="46"/>
      <x:c r="B273" s="40"/>
      <x:c r="C273" s="122" t="str">
        <x:f>IF($D273="","",IFERROR(INDEX('الإعدادات'!$B$16:$B$35,MATCH($D273,'الإعدادات'!$A$16:$A$35,0)),""))</x:f>
      </x:c>
      <x:c r="D273" s="121"/>
      <x:c r="E273" s="121"/>
      <x:c r="F273" s="121"/>
      <x:c r="G273" s="44"/>
      <x:c r="H273" s="62" t="str">
        <x:f>IF($A273="","",IF($C273="تدفق داخلي",$G273,0))</x:f>
      </x:c>
      <x:c r="I273" s="62" t="str">
        <x:f>IF($A273="","",IF($C273="تدفق خارجي",$G273,0))</x:f>
      </x:c>
      <x:c r="J273" s="62" t="str">
        <x:f>IF($A273="","",'الإعدادات'!$B$8+SUM($H$6:H273)-SUM($I$6:I273))</x:f>
      </x:c>
      <x:c r="K273" s="121"/>
      <x:c r="L273" s="40"/>
    </x:row>
    <x:row r="274">
      <x:c r="A274" s="46"/>
      <x:c r="B274" s="40"/>
      <x:c r="C274" s="122" t="str">
        <x:f>IF($D274="","",IFERROR(INDEX('الإعدادات'!$B$16:$B$35,MATCH($D274,'الإعدادات'!$A$16:$A$35,0)),""))</x:f>
      </x:c>
      <x:c r="D274" s="121"/>
      <x:c r="E274" s="121"/>
      <x:c r="F274" s="121"/>
      <x:c r="G274" s="44"/>
      <x:c r="H274" s="62" t="str">
        <x:f>IF($A274="","",IF($C274="تدفق داخلي",$G274,0))</x:f>
      </x:c>
      <x:c r="I274" s="62" t="str">
        <x:f>IF($A274="","",IF($C274="تدفق خارجي",$G274,0))</x:f>
      </x:c>
      <x:c r="J274" s="62" t="str">
        <x:f>IF($A274="","",'الإعدادات'!$B$8+SUM($H$6:H274)-SUM($I$6:I274))</x:f>
      </x:c>
      <x:c r="K274" s="121"/>
      <x:c r="L274" s="40"/>
    </x:row>
    <x:row r="275">
      <x:c r="A275" s="46"/>
      <x:c r="B275" s="40"/>
      <x:c r="C275" s="122" t="str">
        <x:f>IF($D275="","",IFERROR(INDEX('الإعدادات'!$B$16:$B$35,MATCH($D275,'الإعدادات'!$A$16:$A$35,0)),""))</x:f>
      </x:c>
      <x:c r="D275" s="121"/>
      <x:c r="E275" s="121"/>
      <x:c r="F275" s="121"/>
      <x:c r="G275" s="44"/>
      <x:c r="H275" s="62" t="str">
        <x:f>IF($A275="","",IF($C275="تدفق داخلي",$G275,0))</x:f>
      </x:c>
      <x:c r="I275" s="62" t="str">
        <x:f>IF($A275="","",IF($C275="تدفق خارجي",$G275,0))</x:f>
      </x:c>
      <x:c r="J275" s="62" t="str">
        <x:f>IF($A275="","",'الإعدادات'!$B$8+SUM($H$6:H275)-SUM($I$6:I275))</x:f>
      </x:c>
      <x:c r="K275" s="121"/>
      <x:c r="L275" s="40"/>
    </x:row>
    <x:row r="276">
      <x:c r="A276" s="46"/>
      <x:c r="B276" s="40"/>
      <x:c r="C276" s="122" t="str">
        <x:f>IF($D276="","",IFERROR(INDEX('الإعدادات'!$B$16:$B$35,MATCH($D276,'الإعدادات'!$A$16:$A$35,0)),""))</x:f>
      </x:c>
      <x:c r="D276" s="121"/>
      <x:c r="E276" s="121"/>
      <x:c r="F276" s="121"/>
      <x:c r="G276" s="44"/>
      <x:c r="H276" s="62" t="str">
        <x:f>IF($A276="","",IF($C276="تدفق داخلي",$G276,0))</x:f>
      </x:c>
      <x:c r="I276" s="62" t="str">
        <x:f>IF($A276="","",IF($C276="تدفق خارجي",$G276,0))</x:f>
      </x:c>
      <x:c r="J276" s="62" t="str">
        <x:f>IF($A276="","",'الإعدادات'!$B$8+SUM($H$6:H276)-SUM($I$6:I276))</x:f>
      </x:c>
      <x:c r="K276" s="121"/>
      <x:c r="L276" s="40"/>
    </x:row>
    <x:row r="277">
      <x:c r="A277" s="46"/>
      <x:c r="B277" s="40"/>
      <x:c r="C277" s="122" t="str">
        <x:f>IF($D277="","",IFERROR(INDEX('الإعدادات'!$B$16:$B$35,MATCH($D277,'الإعدادات'!$A$16:$A$35,0)),""))</x:f>
      </x:c>
      <x:c r="D277" s="121"/>
      <x:c r="E277" s="121"/>
      <x:c r="F277" s="121"/>
      <x:c r="G277" s="44"/>
      <x:c r="H277" s="62" t="str">
        <x:f>IF($A277="","",IF($C277="تدفق داخلي",$G277,0))</x:f>
      </x:c>
      <x:c r="I277" s="62" t="str">
        <x:f>IF($A277="","",IF($C277="تدفق خارجي",$G277,0))</x:f>
      </x:c>
      <x:c r="J277" s="62" t="str">
        <x:f>IF($A277="","",'الإعدادات'!$B$8+SUM($H$6:H277)-SUM($I$6:I277))</x:f>
      </x:c>
      <x:c r="K277" s="121"/>
      <x:c r="L277" s="40"/>
    </x:row>
    <x:row r="278">
      <x:c r="A278" s="46"/>
      <x:c r="B278" s="40"/>
      <x:c r="C278" s="122" t="str">
        <x:f>IF($D278="","",IFERROR(INDEX('الإعدادات'!$B$16:$B$35,MATCH($D278,'الإعدادات'!$A$16:$A$35,0)),""))</x:f>
      </x:c>
      <x:c r="D278" s="121"/>
      <x:c r="E278" s="121"/>
      <x:c r="F278" s="121"/>
      <x:c r="G278" s="44"/>
      <x:c r="H278" s="62" t="str">
        <x:f>IF($A278="","",IF($C278="تدفق داخلي",$G278,0))</x:f>
      </x:c>
      <x:c r="I278" s="62" t="str">
        <x:f>IF($A278="","",IF($C278="تدفق خارجي",$G278,0))</x:f>
      </x:c>
      <x:c r="J278" s="62" t="str">
        <x:f>IF($A278="","",'الإعدادات'!$B$8+SUM($H$6:H278)-SUM($I$6:I278))</x:f>
      </x:c>
      <x:c r="K278" s="121"/>
      <x:c r="L278" s="40"/>
    </x:row>
    <x:row r="279">
      <x:c r="A279" s="46"/>
      <x:c r="B279" s="40"/>
      <x:c r="C279" s="122" t="str">
        <x:f>IF($D279="","",IFERROR(INDEX('الإعدادات'!$B$16:$B$35,MATCH($D279,'الإعدادات'!$A$16:$A$35,0)),""))</x:f>
      </x:c>
      <x:c r="D279" s="121"/>
      <x:c r="E279" s="121"/>
      <x:c r="F279" s="121"/>
      <x:c r="G279" s="44"/>
      <x:c r="H279" s="62" t="str">
        <x:f>IF($A279="","",IF($C279="تدفق داخلي",$G279,0))</x:f>
      </x:c>
      <x:c r="I279" s="62" t="str">
        <x:f>IF($A279="","",IF($C279="تدفق خارجي",$G279,0))</x:f>
      </x:c>
      <x:c r="J279" s="62" t="str">
        <x:f>IF($A279="","",'الإعدادات'!$B$8+SUM($H$6:H279)-SUM($I$6:I279))</x:f>
      </x:c>
      <x:c r="K279" s="121"/>
      <x:c r="L279" s="40"/>
    </x:row>
    <x:row r="280">
      <x:c r="A280" s="46"/>
      <x:c r="B280" s="40"/>
      <x:c r="C280" s="122" t="str">
        <x:f>IF($D280="","",IFERROR(INDEX('الإعدادات'!$B$16:$B$35,MATCH($D280,'الإعدادات'!$A$16:$A$35,0)),""))</x:f>
      </x:c>
      <x:c r="D280" s="121"/>
      <x:c r="E280" s="121"/>
      <x:c r="F280" s="121"/>
      <x:c r="G280" s="44"/>
      <x:c r="H280" s="62" t="str">
        <x:f>IF($A280="","",IF($C280="تدفق داخلي",$G280,0))</x:f>
      </x:c>
      <x:c r="I280" s="62" t="str">
        <x:f>IF($A280="","",IF($C280="تدفق خارجي",$G280,0))</x:f>
      </x:c>
      <x:c r="J280" s="62" t="str">
        <x:f>IF($A280="","",'الإعدادات'!$B$8+SUM($H$6:H280)-SUM($I$6:I280))</x:f>
      </x:c>
      <x:c r="K280" s="121"/>
      <x:c r="L280" s="40"/>
    </x:row>
    <x:row r="281">
      <x:c r="A281" s="46"/>
      <x:c r="B281" s="40"/>
      <x:c r="C281" s="122" t="str">
        <x:f>IF($D281="","",IFERROR(INDEX('الإعدادات'!$B$16:$B$35,MATCH($D281,'الإعدادات'!$A$16:$A$35,0)),""))</x:f>
      </x:c>
      <x:c r="D281" s="121"/>
      <x:c r="E281" s="121"/>
      <x:c r="F281" s="121"/>
      <x:c r="G281" s="44"/>
      <x:c r="H281" s="62" t="str">
        <x:f>IF($A281="","",IF($C281="تدفق داخلي",$G281,0))</x:f>
      </x:c>
      <x:c r="I281" s="62" t="str">
        <x:f>IF($A281="","",IF($C281="تدفق خارجي",$G281,0))</x:f>
      </x:c>
      <x:c r="J281" s="62" t="str">
        <x:f>IF($A281="","",'الإعدادات'!$B$8+SUM($H$6:H281)-SUM($I$6:I281))</x:f>
      </x:c>
      <x:c r="K281" s="121"/>
      <x:c r="L281" s="40"/>
    </x:row>
    <x:row r="282">
      <x:c r="A282" s="46"/>
      <x:c r="B282" s="40"/>
      <x:c r="C282" s="122" t="str">
        <x:f>IF($D282="","",IFERROR(INDEX('الإعدادات'!$B$16:$B$35,MATCH($D282,'الإعدادات'!$A$16:$A$35,0)),""))</x:f>
      </x:c>
      <x:c r="D282" s="121"/>
      <x:c r="E282" s="121"/>
      <x:c r="F282" s="121"/>
      <x:c r="G282" s="44"/>
      <x:c r="H282" s="62" t="str">
        <x:f>IF($A282="","",IF($C282="تدفق داخلي",$G282,0))</x:f>
      </x:c>
      <x:c r="I282" s="62" t="str">
        <x:f>IF($A282="","",IF($C282="تدفق خارجي",$G282,0))</x:f>
      </x:c>
      <x:c r="J282" s="62" t="str">
        <x:f>IF($A282="","",'الإعدادات'!$B$8+SUM($H$6:H282)-SUM($I$6:I282))</x:f>
      </x:c>
      <x:c r="K282" s="121"/>
      <x:c r="L282" s="40"/>
    </x:row>
    <x:row r="283">
      <x:c r="A283" s="46"/>
      <x:c r="B283" s="40"/>
      <x:c r="C283" s="122" t="str">
        <x:f>IF($D283="","",IFERROR(INDEX('الإعدادات'!$B$16:$B$35,MATCH($D283,'الإعدادات'!$A$16:$A$35,0)),""))</x:f>
      </x:c>
      <x:c r="D283" s="121"/>
      <x:c r="E283" s="121"/>
      <x:c r="F283" s="121"/>
      <x:c r="G283" s="44"/>
      <x:c r="H283" s="62" t="str">
        <x:f>IF($A283="","",IF($C283="تدفق داخلي",$G283,0))</x:f>
      </x:c>
      <x:c r="I283" s="62" t="str">
        <x:f>IF($A283="","",IF($C283="تدفق خارجي",$G283,0))</x:f>
      </x:c>
      <x:c r="J283" s="62" t="str">
        <x:f>IF($A283="","",'الإعدادات'!$B$8+SUM($H$6:H283)-SUM($I$6:I283))</x:f>
      </x:c>
      <x:c r="K283" s="121"/>
      <x:c r="L283" s="40"/>
    </x:row>
    <x:row r="284">
      <x:c r="A284" s="46"/>
      <x:c r="B284" s="40"/>
      <x:c r="C284" s="122" t="str">
        <x:f>IF($D284="","",IFERROR(INDEX('الإعدادات'!$B$16:$B$35,MATCH($D284,'الإعدادات'!$A$16:$A$35,0)),""))</x:f>
      </x:c>
      <x:c r="D284" s="121"/>
      <x:c r="E284" s="121"/>
      <x:c r="F284" s="121"/>
      <x:c r="G284" s="44"/>
      <x:c r="H284" s="62" t="str">
        <x:f>IF($A284="","",IF($C284="تدفق داخلي",$G284,0))</x:f>
      </x:c>
      <x:c r="I284" s="62" t="str">
        <x:f>IF($A284="","",IF($C284="تدفق خارجي",$G284,0))</x:f>
      </x:c>
      <x:c r="J284" s="62" t="str">
        <x:f>IF($A284="","",'الإعدادات'!$B$8+SUM($H$6:H284)-SUM($I$6:I284))</x:f>
      </x:c>
      <x:c r="K284" s="121"/>
      <x:c r="L284" s="40"/>
    </x:row>
    <x:row r="285">
      <x:c r="A285" s="46"/>
      <x:c r="B285" s="40"/>
      <x:c r="C285" s="122" t="str">
        <x:f>IF($D285="","",IFERROR(INDEX('الإعدادات'!$B$16:$B$35,MATCH($D285,'الإعدادات'!$A$16:$A$35,0)),""))</x:f>
      </x:c>
      <x:c r="D285" s="121"/>
      <x:c r="E285" s="121"/>
      <x:c r="F285" s="121"/>
      <x:c r="G285" s="44"/>
      <x:c r="H285" s="62" t="str">
        <x:f>IF($A285="","",IF($C285="تدفق داخلي",$G285,0))</x:f>
      </x:c>
      <x:c r="I285" s="62" t="str">
        <x:f>IF($A285="","",IF($C285="تدفق خارجي",$G285,0))</x:f>
      </x:c>
      <x:c r="J285" s="62" t="str">
        <x:f>IF($A285="","",'الإعدادات'!$B$8+SUM($H$6:H285)-SUM($I$6:I285))</x:f>
      </x:c>
      <x:c r="K285" s="121"/>
      <x:c r="L285" s="40"/>
    </x:row>
    <x:row r="286">
      <x:c r="A286" s="46"/>
      <x:c r="B286" s="40"/>
      <x:c r="C286" s="122" t="str">
        <x:f>IF($D286="","",IFERROR(INDEX('الإعدادات'!$B$16:$B$35,MATCH($D286,'الإعدادات'!$A$16:$A$35,0)),""))</x:f>
      </x:c>
      <x:c r="D286" s="121"/>
      <x:c r="E286" s="121"/>
      <x:c r="F286" s="121"/>
      <x:c r="G286" s="44"/>
      <x:c r="H286" s="62" t="str">
        <x:f>IF($A286="","",IF($C286="تدفق داخلي",$G286,0))</x:f>
      </x:c>
      <x:c r="I286" s="62" t="str">
        <x:f>IF($A286="","",IF($C286="تدفق خارجي",$G286,0))</x:f>
      </x:c>
      <x:c r="J286" s="62" t="str">
        <x:f>IF($A286="","",'الإعدادات'!$B$8+SUM($H$6:H286)-SUM($I$6:I286))</x:f>
      </x:c>
      <x:c r="K286" s="121"/>
      <x:c r="L286" s="40"/>
    </x:row>
    <x:row r="287">
      <x:c r="A287" s="46"/>
      <x:c r="B287" s="40"/>
      <x:c r="C287" s="122" t="str">
        <x:f>IF($D287="","",IFERROR(INDEX('الإعدادات'!$B$16:$B$35,MATCH($D287,'الإعدادات'!$A$16:$A$35,0)),""))</x:f>
      </x:c>
      <x:c r="D287" s="121"/>
      <x:c r="E287" s="121"/>
      <x:c r="F287" s="121"/>
      <x:c r="G287" s="44"/>
      <x:c r="H287" s="62" t="str">
        <x:f>IF($A287="","",IF($C287="تدفق داخلي",$G287,0))</x:f>
      </x:c>
      <x:c r="I287" s="62" t="str">
        <x:f>IF($A287="","",IF($C287="تدفق خارجي",$G287,0))</x:f>
      </x:c>
      <x:c r="J287" s="62" t="str">
        <x:f>IF($A287="","",'الإعدادات'!$B$8+SUM($H$6:H287)-SUM($I$6:I287))</x:f>
      </x:c>
      <x:c r="K287" s="121"/>
      <x:c r="L287" s="40"/>
    </x:row>
    <x:row r="288">
      <x:c r="A288" s="46"/>
      <x:c r="B288" s="40"/>
      <x:c r="C288" s="122" t="str">
        <x:f>IF($D288="","",IFERROR(INDEX('الإعدادات'!$B$16:$B$35,MATCH($D288,'الإعدادات'!$A$16:$A$35,0)),""))</x:f>
      </x:c>
      <x:c r="D288" s="121"/>
      <x:c r="E288" s="121"/>
      <x:c r="F288" s="121"/>
      <x:c r="G288" s="44"/>
      <x:c r="H288" s="62" t="str">
        <x:f>IF($A288="","",IF($C288="تدفق داخلي",$G288,0))</x:f>
      </x:c>
      <x:c r="I288" s="62" t="str">
        <x:f>IF($A288="","",IF($C288="تدفق خارجي",$G288,0))</x:f>
      </x:c>
      <x:c r="J288" s="62" t="str">
        <x:f>IF($A288="","",'الإعدادات'!$B$8+SUM($H$6:H288)-SUM($I$6:I288))</x:f>
      </x:c>
      <x:c r="K288" s="121"/>
      <x:c r="L288" s="40"/>
    </x:row>
    <x:row r="289">
      <x:c r="A289" s="46"/>
      <x:c r="B289" s="40"/>
      <x:c r="C289" s="122" t="str">
        <x:f>IF($D289="","",IFERROR(INDEX('الإعدادات'!$B$16:$B$35,MATCH($D289,'الإعدادات'!$A$16:$A$35,0)),""))</x:f>
      </x:c>
      <x:c r="D289" s="121"/>
      <x:c r="E289" s="121"/>
      <x:c r="F289" s="121"/>
      <x:c r="G289" s="44"/>
      <x:c r="H289" s="62" t="str">
        <x:f>IF($A289="","",IF($C289="تدفق داخلي",$G289,0))</x:f>
      </x:c>
      <x:c r="I289" s="62" t="str">
        <x:f>IF($A289="","",IF($C289="تدفق خارجي",$G289,0))</x:f>
      </x:c>
      <x:c r="J289" s="62" t="str">
        <x:f>IF($A289="","",'الإعدادات'!$B$8+SUM($H$6:H289)-SUM($I$6:I289))</x:f>
      </x:c>
      <x:c r="K289" s="121"/>
      <x:c r="L289" s="40"/>
    </x:row>
    <x:row r="290">
      <x:c r="A290" s="46"/>
      <x:c r="B290" s="40"/>
      <x:c r="C290" s="122" t="str">
        <x:f>IF($D290="","",IFERROR(INDEX('الإعدادات'!$B$16:$B$35,MATCH($D290,'الإعدادات'!$A$16:$A$35,0)),""))</x:f>
      </x:c>
      <x:c r="D290" s="121"/>
      <x:c r="E290" s="121"/>
      <x:c r="F290" s="121"/>
      <x:c r="G290" s="44"/>
      <x:c r="H290" s="62" t="str">
        <x:f>IF($A290="","",IF($C290="تدفق داخلي",$G290,0))</x:f>
      </x:c>
      <x:c r="I290" s="62" t="str">
        <x:f>IF($A290="","",IF($C290="تدفق خارجي",$G290,0))</x:f>
      </x:c>
      <x:c r="J290" s="62" t="str">
        <x:f>IF($A290="","",'الإعدادات'!$B$8+SUM($H$6:H290)-SUM($I$6:I290))</x:f>
      </x:c>
      <x:c r="K290" s="121"/>
      <x:c r="L290" s="40"/>
    </x:row>
    <x:row r="291">
      <x:c r="A291" s="46"/>
      <x:c r="B291" s="40"/>
      <x:c r="C291" s="122" t="str">
        <x:f>IF($D291="","",IFERROR(INDEX('الإعدادات'!$B$16:$B$35,MATCH($D291,'الإعدادات'!$A$16:$A$35,0)),""))</x:f>
      </x:c>
      <x:c r="D291" s="121"/>
      <x:c r="E291" s="121"/>
      <x:c r="F291" s="121"/>
      <x:c r="G291" s="44"/>
      <x:c r="H291" s="62" t="str">
        <x:f>IF($A291="","",IF($C291="تدفق داخلي",$G291,0))</x:f>
      </x:c>
      <x:c r="I291" s="62" t="str">
        <x:f>IF($A291="","",IF($C291="تدفق خارجي",$G291,0))</x:f>
      </x:c>
      <x:c r="J291" s="62" t="str">
        <x:f>IF($A291="","",'الإعدادات'!$B$8+SUM($H$6:H291)-SUM($I$6:I291))</x:f>
      </x:c>
      <x:c r="K291" s="121"/>
      <x:c r="L291" s="40"/>
    </x:row>
    <x:row r="292">
      <x:c r="A292" s="46"/>
      <x:c r="B292" s="40"/>
      <x:c r="C292" s="122" t="str">
        <x:f>IF($D292="","",IFERROR(INDEX('الإعدادات'!$B$16:$B$35,MATCH($D292,'الإعدادات'!$A$16:$A$35,0)),""))</x:f>
      </x:c>
      <x:c r="D292" s="121"/>
      <x:c r="E292" s="121"/>
      <x:c r="F292" s="121"/>
      <x:c r="G292" s="44"/>
      <x:c r="H292" s="62" t="str">
        <x:f>IF($A292="","",IF($C292="تدفق داخلي",$G292,0))</x:f>
      </x:c>
      <x:c r="I292" s="62" t="str">
        <x:f>IF($A292="","",IF($C292="تدفق خارجي",$G292,0))</x:f>
      </x:c>
      <x:c r="J292" s="62" t="str">
        <x:f>IF($A292="","",'الإعدادات'!$B$8+SUM($H$6:H292)-SUM($I$6:I292))</x:f>
      </x:c>
      <x:c r="K292" s="121"/>
      <x:c r="L292" s="40"/>
    </x:row>
    <x:row r="293">
      <x:c r="A293" s="46"/>
      <x:c r="B293" s="40"/>
      <x:c r="C293" s="122" t="str">
        <x:f>IF($D293="","",IFERROR(INDEX('الإعدادات'!$B$16:$B$35,MATCH($D293,'الإعدادات'!$A$16:$A$35,0)),""))</x:f>
      </x:c>
      <x:c r="D293" s="121"/>
      <x:c r="E293" s="121"/>
      <x:c r="F293" s="121"/>
      <x:c r="G293" s="44"/>
      <x:c r="H293" s="62" t="str">
        <x:f>IF($A293="","",IF($C293="تدفق داخلي",$G293,0))</x:f>
      </x:c>
      <x:c r="I293" s="62" t="str">
        <x:f>IF($A293="","",IF($C293="تدفق خارجي",$G293,0))</x:f>
      </x:c>
      <x:c r="J293" s="62" t="str">
        <x:f>IF($A293="","",'الإعدادات'!$B$8+SUM($H$6:H293)-SUM($I$6:I293))</x:f>
      </x:c>
      <x:c r="K293" s="121"/>
      <x:c r="L293" s="40"/>
    </x:row>
    <x:row r="294">
      <x:c r="A294" s="46"/>
      <x:c r="B294" s="40"/>
      <x:c r="C294" s="122" t="str">
        <x:f>IF($D294="","",IFERROR(INDEX('الإعدادات'!$B$16:$B$35,MATCH($D294,'الإعدادات'!$A$16:$A$35,0)),""))</x:f>
      </x:c>
      <x:c r="D294" s="121"/>
      <x:c r="E294" s="121"/>
      <x:c r="F294" s="121"/>
      <x:c r="G294" s="44"/>
      <x:c r="H294" s="62" t="str">
        <x:f>IF($A294="","",IF($C294="تدفق داخلي",$G294,0))</x:f>
      </x:c>
      <x:c r="I294" s="62" t="str">
        <x:f>IF($A294="","",IF($C294="تدفق خارجي",$G294,0))</x:f>
      </x:c>
      <x:c r="J294" s="62" t="str">
        <x:f>IF($A294="","",'الإعدادات'!$B$8+SUM($H$6:H294)-SUM($I$6:I294))</x:f>
      </x:c>
      <x:c r="K294" s="121"/>
      <x:c r="L294" s="40"/>
    </x:row>
    <x:row r="295">
      <x:c r="A295" s="46"/>
      <x:c r="B295" s="40"/>
      <x:c r="C295" s="122" t="str">
        <x:f>IF($D295="","",IFERROR(INDEX('الإعدادات'!$B$16:$B$35,MATCH($D295,'الإعدادات'!$A$16:$A$35,0)),""))</x:f>
      </x:c>
      <x:c r="D295" s="121"/>
      <x:c r="E295" s="121"/>
      <x:c r="F295" s="121"/>
      <x:c r="G295" s="44"/>
      <x:c r="H295" s="62" t="str">
        <x:f>IF($A295="","",IF($C295="تدفق داخلي",$G295,0))</x:f>
      </x:c>
      <x:c r="I295" s="62" t="str">
        <x:f>IF($A295="","",IF($C295="تدفق خارجي",$G295,0))</x:f>
      </x:c>
      <x:c r="J295" s="62" t="str">
        <x:f>IF($A295="","",'الإعدادات'!$B$8+SUM($H$6:H295)-SUM($I$6:I295))</x:f>
      </x:c>
      <x:c r="K295" s="121"/>
      <x:c r="L295" s="40"/>
    </x:row>
    <x:row r="296">
      <x:c r="A296" s="46"/>
      <x:c r="B296" s="40"/>
      <x:c r="C296" s="122" t="str">
        <x:f>IF($D296="","",IFERROR(INDEX('الإعدادات'!$B$16:$B$35,MATCH($D296,'الإعدادات'!$A$16:$A$35,0)),""))</x:f>
      </x:c>
      <x:c r="D296" s="121"/>
      <x:c r="E296" s="121"/>
      <x:c r="F296" s="121"/>
      <x:c r="G296" s="44"/>
      <x:c r="H296" s="62" t="str">
        <x:f>IF($A296="","",IF($C296="تدفق داخلي",$G296,0))</x:f>
      </x:c>
      <x:c r="I296" s="62" t="str">
        <x:f>IF($A296="","",IF($C296="تدفق خارجي",$G296,0))</x:f>
      </x:c>
      <x:c r="J296" s="62" t="str">
        <x:f>IF($A296="","",'الإعدادات'!$B$8+SUM($H$6:H296)-SUM($I$6:I296))</x:f>
      </x:c>
      <x:c r="K296" s="121"/>
      <x:c r="L296" s="40"/>
    </x:row>
    <x:row r="297">
      <x:c r="A297" s="46"/>
      <x:c r="B297" s="40"/>
      <x:c r="C297" s="122" t="str">
        <x:f>IF($D297="","",IFERROR(INDEX('الإعدادات'!$B$16:$B$35,MATCH($D297,'الإعدادات'!$A$16:$A$35,0)),""))</x:f>
      </x:c>
      <x:c r="D297" s="121"/>
      <x:c r="E297" s="121"/>
      <x:c r="F297" s="121"/>
      <x:c r="G297" s="44"/>
      <x:c r="H297" s="62" t="str">
        <x:f>IF($A297="","",IF($C297="تدفق داخلي",$G297,0))</x:f>
      </x:c>
      <x:c r="I297" s="62" t="str">
        <x:f>IF($A297="","",IF($C297="تدفق خارجي",$G297,0))</x:f>
      </x:c>
      <x:c r="J297" s="62" t="str">
        <x:f>IF($A297="","",'الإعدادات'!$B$8+SUM($H$6:H297)-SUM($I$6:I297))</x:f>
      </x:c>
      <x:c r="K297" s="121"/>
      <x:c r="L297" s="40"/>
    </x:row>
    <x:row r="298">
      <x:c r="A298" s="46"/>
      <x:c r="B298" s="40"/>
      <x:c r="C298" s="122" t="str">
        <x:f>IF($D298="","",IFERROR(INDEX('الإعدادات'!$B$16:$B$35,MATCH($D298,'الإعدادات'!$A$16:$A$35,0)),""))</x:f>
      </x:c>
      <x:c r="D298" s="121"/>
      <x:c r="E298" s="121"/>
      <x:c r="F298" s="121"/>
      <x:c r="G298" s="44"/>
      <x:c r="H298" s="62" t="str">
        <x:f>IF($A298="","",IF($C298="تدفق داخلي",$G298,0))</x:f>
      </x:c>
      <x:c r="I298" s="62" t="str">
        <x:f>IF($A298="","",IF($C298="تدفق خارجي",$G298,0))</x:f>
      </x:c>
      <x:c r="J298" s="62" t="str">
        <x:f>IF($A298="","",'الإعدادات'!$B$8+SUM($H$6:H298)-SUM($I$6:I298))</x:f>
      </x:c>
      <x:c r="K298" s="121"/>
      <x:c r="L298" s="40"/>
    </x:row>
    <x:row r="299">
      <x:c r="A299" s="46"/>
      <x:c r="B299" s="40"/>
      <x:c r="C299" s="122" t="str">
        <x:f>IF($D299="","",IFERROR(INDEX('الإعدادات'!$B$16:$B$35,MATCH($D299,'الإعدادات'!$A$16:$A$35,0)),""))</x:f>
      </x:c>
      <x:c r="D299" s="121"/>
      <x:c r="E299" s="121"/>
      <x:c r="F299" s="121"/>
      <x:c r="G299" s="44"/>
      <x:c r="H299" s="62" t="str">
        <x:f>IF($A299="","",IF($C299="تدفق داخلي",$G299,0))</x:f>
      </x:c>
      <x:c r="I299" s="62" t="str">
        <x:f>IF($A299="","",IF($C299="تدفق خارجي",$G299,0))</x:f>
      </x:c>
      <x:c r="J299" s="62" t="str">
        <x:f>IF($A299="","",'الإعدادات'!$B$8+SUM($H$6:H299)-SUM($I$6:I299))</x:f>
      </x:c>
      <x:c r="K299" s="121"/>
      <x:c r="L299" s="40"/>
    </x:row>
    <x:row r="300">
      <x:c r="A300" s="46"/>
      <x:c r="B300" s="40"/>
      <x:c r="C300" s="122" t="str">
        <x:f>IF($D300="","",IFERROR(INDEX('الإعدادات'!$B$16:$B$35,MATCH($D300,'الإعدادات'!$A$16:$A$35,0)),""))</x:f>
      </x:c>
      <x:c r="D300" s="121"/>
      <x:c r="E300" s="121"/>
      <x:c r="F300" s="121"/>
      <x:c r="G300" s="44"/>
      <x:c r="H300" s="62" t="str">
        <x:f>IF($A300="","",IF($C300="تدفق داخلي",$G300,0))</x:f>
      </x:c>
      <x:c r="I300" s="62" t="str">
        <x:f>IF($A300="","",IF($C300="تدفق خارجي",$G300,0))</x:f>
      </x:c>
      <x:c r="J300" s="62" t="str">
        <x:f>IF($A300="","",'الإعدادات'!$B$8+SUM($H$6:H300)-SUM($I$6:I300))</x:f>
      </x:c>
      <x:c r="K300" s="121"/>
      <x:c r="L300" s="40"/>
    </x:row>
    <x:row r="301">
      <x:c r="A301" s="46"/>
      <x:c r="B301" s="40"/>
      <x:c r="C301" s="122" t="str">
        <x:f>IF($D301="","",IFERROR(INDEX('الإعدادات'!$B$16:$B$35,MATCH($D301,'الإعدادات'!$A$16:$A$35,0)),""))</x:f>
      </x:c>
      <x:c r="D301" s="121"/>
      <x:c r="E301" s="121"/>
      <x:c r="F301" s="121"/>
      <x:c r="G301" s="44"/>
      <x:c r="H301" s="62" t="str">
        <x:f>IF($A301="","",IF($C301="تدفق داخلي",$G301,0))</x:f>
      </x:c>
      <x:c r="I301" s="62" t="str">
        <x:f>IF($A301="","",IF($C301="تدفق خارجي",$G301,0))</x:f>
      </x:c>
      <x:c r="J301" s="62" t="str">
        <x:f>IF($A301="","",'الإعدادات'!$B$8+SUM($H$6:H301)-SUM($I$6:I301))</x:f>
      </x:c>
      <x:c r="K301" s="121"/>
      <x:c r="L301" s="40"/>
    </x:row>
    <x:row r="302">
      <x:c r="A302" s="46"/>
      <x:c r="B302" s="40"/>
      <x:c r="C302" s="122" t="str">
        <x:f>IF($D302="","",IFERROR(INDEX('الإعدادات'!$B$16:$B$35,MATCH($D302,'الإعدادات'!$A$16:$A$35,0)),""))</x:f>
      </x:c>
      <x:c r="D302" s="121"/>
      <x:c r="E302" s="121"/>
      <x:c r="F302" s="121"/>
      <x:c r="G302" s="44"/>
      <x:c r="H302" s="62" t="str">
        <x:f>IF($A302="","",IF($C302="تدفق داخلي",$G302,0))</x:f>
      </x:c>
      <x:c r="I302" s="62" t="str">
        <x:f>IF($A302="","",IF($C302="تدفق خارجي",$G302,0))</x:f>
      </x:c>
      <x:c r="J302" s="62" t="str">
        <x:f>IF($A302="","",'الإعدادات'!$B$8+SUM($H$6:H302)-SUM($I$6:I302))</x:f>
      </x:c>
      <x:c r="K302" s="121"/>
      <x:c r="L302" s="40"/>
    </x:row>
    <x:row r="303">
      <x:c r="A303" s="46"/>
      <x:c r="B303" s="40"/>
      <x:c r="C303" s="122" t="str">
        <x:f>IF($D303="","",IFERROR(INDEX('الإعدادات'!$B$16:$B$35,MATCH($D303,'الإعدادات'!$A$16:$A$35,0)),""))</x:f>
      </x:c>
      <x:c r="D303" s="121"/>
      <x:c r="E303" s="121"/>
      <x:c r="F303" s="121"/>
      <x:c r="G303" s="44"/>
      <x:c r="H303" s="62" t="str">
        <x:f>IF($A303="","",IF($C303="تدفق داخلي",$G303,0))</x:f>
      </x:c>
      <x:c r="I303" s="62" t="str">
        <x:f>IF($A303="","",IF($C303="تدفق خارجي",$G303,0))</x:f>
      </x:c>
      <x:c r="J303" s="62" t="str">
        <x:f>IF($A303="","",'الإعدادات'!$B$8+SUM($H$6:H303)-SUM($I$6:I303))</x:f>
      </x:c>
      <x:c r="K303" s="121"/>
      <x:c r="L303" s="40"/>
    </x:row>
    <x:row r="304">
      <x:c r="A304" s="46"/>
      <x:c r="B304" s="40"/>
      <x:c r="C304" s="122" t="str">
        <x:f>IF($D304="","",IFERROR(INDEX('الإعدادات'!$B$16:$B$35,MATCH($D304,'الإعدادات'!$A$16:$A$35,0)),""))</x:f>
      </x:c>
      <x:c r="D304" s="121"/>
      <x:c r="E304" s="121"/>
      <x:c r="F304" s="121"/>
      <x:c r="G304" s="44"/>
      <x:c r="H304" s="62" t="str">
        <x:f>IF($A304="","",IF($C304="تدفق داخلي",$G304,0))</x:f>
      </x:c>
      <x:c r="I304" s="62" t="str">
        <x:f>IF($A304="","",IF($C304="تدفق خارجي",$G304,0))</x:f>
      </x:c>
      <x:c r="J304" s="62" t="str">
        <x:f>IF($A304="","",'الإعدادات'!$B$8+SUM($H$6:H304)-SUM($I$6:I304))</x:f>
      </x:c>
      <x:c r="K304" s="121"/>
      <x:c r="L304" s="40"/>
    </x:row>
    <x:row r="305">
      <x:c r="A305" s="46"/>
      <x:c r="B305" s="40"/>
      <x:c r="C305" s="122" t="str">
        <x:f>IF($D305="","",IFERROR(INDEX('الإعدادات'!$B$16:$B$35,MATCH($D305,'الإعدادات'!$A$16:$A$35,0)),""))</x:f>
      </x:c>
      <x:c r="D305" s="121"/>
      <x:c r="E305" s="121"/>
      <x:c r="F305" s="121"/>
      <x:c r="G305" s="44"/>
      <x:c r="H305" s="62" t="str">
        <x:f>IF($A305="","",IF($C305="تدفق داخلي",$G305,0))</x:f>
      </x:c>
      <x:c r="I305" s="62" t="str">
        <x:f>IF($A305="","",IF($C305="تدفق خارجي",$G305,0))</x:f>
      </x:c>
      <x:c r="J305" s="62" t="str">
        <x:f>IF($A305="","",'الإعدادات'!$B$8+SUM($H$6:H305)-SUM($I$6:I305))</x:f>
      </x:c>
      <x:c r="K305" s="121"/>
      <x:c r="L305" s="40"/>
    </x:row>
  </x:sheetData>
  <x:mergeCells>
    <x:mergeCell ref="A1:L2"/>
    <x:mergeCell ref="A3:L3"/>
  </x:mergeCells>
  <x:conditionalFormatting sqref="J6:J305">
    <x:cfRule type="cellIs" dxfId="0" priority="1" operator="lessThan">
      <x:formula>0</x:formula>
    </x:cfRule>
  </x:conditionalFormatting>
  <x:dataValidations count="1">
    <x:dataValidation type="list" sqref="D6:D305">
      <x:formula1>'الإعدادات'!$A$16:$A$35</x:formula1>
    </x:dataValidation>
  </x:dataValidation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rightToLeft="1" workbookViewId="0"/>
  </x:sheetViews>
  <x:sheetFormatPr defaultRowHeight="15"/>
  <x:cols>
    <x:col min="1" max="1" width="15" hidden="0" customWidth="1"/>
    <x:col min="2" max="2" width="15" hidden="0" customWidth="1"/>
    <x:col min="3" max="3" width="15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  <x:col min="10" max="10" width="19" hidden="0" customWidth="1"/>
    <x:col min="11" max="11" width="16" hidden="0" customWidth="1"/>
    <x:col min="12" max="12" width="16" hidden="0" customWidth="1"/>
  </x:cols>
  <x:sheetData>
    <x:row r="1">
      <x:c r="A1" s="110" t="str">
        <x:v>التدفق النقدي الشهري</x:v>
      </x:c>
      <x:c r="B1" s="110"/>
      <x:c r="C1" s="110"/>
      <x:c r="D1" s="110"/>
      <x:c r="E1" s="110"/>
      <x:c r="F1" s="110"/>
      <x:c r="G1" s="110"/>
      <x:c r="H1" s="110"/>
    </x:row>
    <x:row r="2">
      <x:c r="A2" s="110"/>
      <x:c r="B2" s="110"/>
      <x:c r="C2" s="110"/>
      <x:c r="D2" s="110"/>
      <x:c r="E2" s="110"/>
      <x:c r="F2" s="110"/>
      <x:c r="G2" s="110"/>
      <x:c r="H2" s="110"/>
    </x:row>
    <x:row r="3">
      <x:c r="A3" s="111"/>
      <x:c r="B3" s="111"/>
      <x:c r="C3" s="111"/>
      <x:c r="D3" s="111"/>
      <x:c r="E3" s="111"/>
      <x:c r="F3" s="111"/>
      <x:c r="G3" s="111"/>
      <x:c r="H3" s="111"/>
    </x:row>
    <x:row r="4">
      <x:c r="A4" s="51" t="str">
        <x:v>الشهر</x:v>
      </x:c>
      <x:c r="B4" s="51" t="str">
        <x:v>الرصيد الافتتاحي</x:v>
      </x:c>
      <x:c r="C4" s="51" t="str">
        <x:v>النقد الداخل</x:v>
      </x:c>
      <x:c r="D4" s="51" t="str">
        <x:v>النقد الخارج</x:v>
      </x:c>
      <x:c r="E4" s="51" t="str">
        <x:v>صافي الحركة</x:v>
      </x:c>
      <x:c r="F4" s="51" t="str">
        <x:v>رصيد ختامي</x:v>
      </x:c>
      <x:c r="G4" s="51" t="str">
        <x:v>الحركات</x:v>
      </x:c>
      <x:c r="H4" s="51" t="str">
        <x:v>هامش صافي %</x:v>
      </x:c>
      <x:c r="J4" s="16" t="str">
        <x:v>ملخص السنة</x:v>
      </x:c>
      <x:c r="K4" s="16"/>
      <x:c r="L4" s="16"/>
    </x:row>
    <x:row r="5">
      <x:c r="A5" s="124" t="n">
        <x:f>DATE('الإعدادات'!$B$10,1,1)</x:f>
        <x:v>46023</x:v>
      </x:c>
      <x:c r="B5" s="125" t="n">
        <x:f>'الإعدادات'!$B$8</x:f>
        <x:v>0</x:v>
      </x:c>
      <x:c r="C5" s="125" t="n">
        <x:f>SUMIFS('النقد-الفعلي'!$H$6:$H$305,'النقد-الفعلي'!$A$6:$A$305,"&gt;="&amp;A5,'النقد-الفعلي'!$A$6:$A$305,"&lt;"&amp;EDATE(A5,1))</x:f>
        <x:v>0</x:v>
      </x:c>
      <x:c r="D5" s="125" t="n">
        <x:f>SUMIFS('النقد-الفعلي'!$I$6:$I$305,'النقد-الفعلي'!$A$6:$A$305,"&gt;="&amp;A5,'النقد-الفعلي'!$A$6:$A$305,"&lt;"&amp;EDATE(A5,1))</x:f>
        <x:v>0</x:v>
      </x:c>
      <x:c r="E5" s="125" t="n">
        <x:f>C5-D5</x:f>
        <x:v>0</x:v>
      </x:c>
      <x:c r="F5" s="125" t="n">
        <x:f>B5+E5</x:f>
        <x:v>0</x:v>
      </x:c>
      <x:c r="G5" s="111" t="n">
        <x:f>COUNTIFS('النقد-الفعلي'!$A$6:$A$305,"&gt;="&amp;A5,'النقد-الفعلي'!$A$6:$A$305,"&lt;"&amp;EDATE(A5,1))</x:f>
        <x:v>0</x:v>
      </x:c>
      <x:c r="H5" s="126" t="n">
        <x:f>IF(C5=0,0,E5/C5)</x:f>
        <x:v>0</x:v>
      </x:c>
    </x:row>
    <x:row r="6">
      <x:c r="A6" s="124" t="n">
        <x:f>DATE('الإعدادات'!$B$10,2,1)</x:f>
        <x:v>46054</x:v>
      </x:c>
      <x:c r="B6" s="125" t="n">
        <x:f>F5</x:f>
        <x:v>0</x:v>
      </x:c>
      <x:c r="C6" s="125" t="n">
        <x:f>SUMIFS('النقد-الفعلي'!$H$6:$H$305,'النقد-الفعلي'!$A$6:$A$305,"&gt;="&amp;A6,'النقد-الفعلي'!$A$6:$A$305,"&lt;"&amp;EDATE(A6,1))</x:f>
        <x:v>0</x:v>
      </x:c>
      <x:c r="D6" s="125" t="n">
        <x:f>SUMIFS('النقد-الفعلي'!$I$6:$I$305,'النقد-الفعلي'!$A$6:$A$305,"&gt;="&amp;A6,'النقد-الفعلي'!$A$6:$A$305,"&lt;"&amp;EDATE(A6,1))</x:f>
        <x:v>0</x:v>
      </x:c>
      <x:c r="E6" s="125" t="n">
        <x:f>C6-D6</x:f>
        <x:v>0</x:v>
      </x:c>
      <x:c r="F6" s="125" t="n">
        <x:f>B6+E6</x:f>
        <x:v>0</x:v>
      </x:c>
      <x:c r="G6" s="111" t="n">
        <x:f>COUNTIFS('النقد-الفعلي'!$A$6:$A$305,"&gt;="&amp;A6,'النقد-الفعلي'!$A$6:$A$305,"&lt;"&amp;EDATE(A6,1))</x:f>
        <x:v>0</x:v>
      </x:c>
      <x:c r="H6" s="126" t="n">
        <x:f>IF(C6=0,0,E6/C6)</x:f>
        <x:v>0</x:v>
      </x:c>
      <x:c r="J6" s="127" t="str">
        <x:v>إجمالي النقد الداخل</x:v>
      </x:c>
      <x:c r="K6" s="80" t="n">
        <x:f>SUM(C5:C16)</x:f>
        <x:v>0</x:v>
      </x:c>
    </x:row>
    <x:row r="7">
      <x:c r="A7" s="124" t="n">
        <x:f>DATE('الإعدادات'!$B$10,3,1)</x:f>
        <x:v>46082</x:v>
      </x:c>
      <x:c r="B7" s="125" t="n">
        <x:f>F6</x:f>
        <x:v>0</x:v>
      </x:c>
      <x:c r="C7" s="125" t="n">
        <x:f>SUMIFS('النقد-الفعلي'!$H$6:$H$305,'النقد-الفعلي'!$A$6:$A$305,"&gt;="&amp;A7,'النقد-الفعلي'!$A$6:$A$305,"&lt;"&amp;EDATE(A7,1))</x:f>
        <x:v>0</x:v>
      </x:c>
      <x:c r="D7" s="125" t="n">
        <x:f>SUMIFS('النقد-الفعلي'!$I$6:$I$305,'النقد-الفعلي'!$A$6:$A$305,"&gt;="&amp;A7,'النقد-الفعلي'!$A$6:$A$305,"&lt;"&amp;EDATE(A7,1))</x:f>
        <x:v>0</x:v>
      </x:c>
      <x:c r="E7" s="125" t="n">
        <x:f>C7-D7</x:f>
        <x:v>0</x:v>
      </x:c>
      <x:c r="F7" s="125" t="n">
        <x:f>B7+E7</x:f>
        <x:v>0</x:v>
      </x:c>
      <x:c r="G7" s="111" t="n">
        <x:f>COUNTIFS('النقد-الفعلي'!$A$6:$A$305,"&gt;="&amp;A7,'النقد-الفعلي'!$A$6:$A$305,"&lt;"&amp;EDATE(A7,1))</x:f>
        <x:v>0</x:v>
      </x:c>
      <x:c r="H7" s="126" t="n">
        <x:f>IF(C7=0,0,E7/C7)</x:f>
        <x:v>0</x:v>
      </x:c>
      <x:c r="J7" s="127" t="str">
        <x:v>إجمالي النقد الخارج</x:v>
      </x:c>
      <x:c r="K7" s="80" t="n">
        <x:f>SUM(D5:D16)</x:f>
        <x:v>0</x:v>
      </x:c>
    </x:row>
    <x:row r="8">
      <x:c r="A8" s="124" t="n">
        <x:f>DATE('الإعدادات'!$B$10,4,1)</x:f>
        <x:v>46113</x:v>
      </x:c>
      <x:c r="B8" s="125" t="n">
        <x:f>F7</x:f>
        <x:v>0</x:v>
      </x:c>
      <x:c r="C8" s="125" t="n">
        <x:f>SUMIFS('النقد-الفعلي'!$H$6:$H$305,'النقد-الفعلي'!$A$6:$A$305,"&gt;="&amp;A8,'النقد-الفعلي'!$A$6:$A$305,"&lt;"&amp;EDATE(A8,1))</x:f>
        <x:v>0</x:v>
      </x:c>
      <x:c r="D8" s="125" t="n">
        <x:f>SUMIFS('النقد-الفعلي'!$I$6:$I$305,'النقد-الفعلي'!$A$6:$A$305,"&gt;="&amp;A8,'النقد-الفعلي'!$A$6:$A$305,"&lt;"&amp;EDATE(A8,1))</x:f>
        <x:v>0</x:v>
      </x:c>
      <x:c r="E8" s="125" t="n">
        <x:f>C8-D8</x:f>
        <x:v>0</x:v>
      </x:c>
      <x:c r="F8" s="125" t="n">
        <x:f>B8+E8</x:f>
        <x:v>0</x:v>
      </x:c>
      <x:c r="G8" s="111" t="n">
        <x:f>COUNTIFS('النقد-الفعلي'!$A$6:$A$305,"&gt;="&amp;A8,'النقد-الفعلي'!$A$6:$A$305,"&lt;"&amp;EDATE(A8,1))</x:f>
        <x:v>0</x:v>
      </x:c>
      <x:c r="H8" s="126" t="n">
        <x:f>IF(C8=0,0,E8/C8)</x:f>
        <x:v>0</x:v>
      </x:c>
      <x:c r="J8" s="127" t="str">
        <x:v>صافي الحركة</x:v>
      </x:c>
      <x:c r="K8" s="80" t="n">
        <x:f>SUM(E5:E16)</x:f>
        <x:v>0</x:v>
      </x:c>
    </x:row>
    <x:row r="9">
      <x:c r="A9" s="124" t="n">
        <x:f>DATE('الإعدادات'!$B$10,5,1)</x:f>
        <x:v>46143</x:v>
      </x:c>
      <x:c r="B9" s="125" t="n">
        <x:f>F8</x:f>
        <x:v>0</x:v>
      </x:c>
      <x:c r="C9" s="125" t="n">
        <x:f>SUMIFS('النقد-الفعلي'!$H$6:$H$305,'النقد-الفعلي'!$A$6:$A$305,"&gt;="&amp;A9,'النقد-الفعلي'!$A$6:$A$305,"&lt;"&amp;EDATE(A9,1))</x:f>
        <x:v>0</x:v>
      </x:c>
      <x:c r="D9" s="125" t="n">
        <x:f>SUMIFS('النقد-الفعلي'!$I$6:$I$305,'النقد-الفعلي'!$A$6:$A$305,"&gt;="&amp;A9,'النقد-الفعلي'!$A$6:$A$305,"&lt;"&amp;EDATE(A9,1))</x:f>
        <x:v>0</x:v>
      </x:c>
      <x:c r="E9" s="125" t="n">
        <x:f>C9-D9</x:f>
        <x:v>0</x:v>
      </x:c>
      <x:c r="F9" s="125" t="n">
        <x:f>B9+E9</x:f>
        <x:v>0</x:v>
      </x:c>
      <x:c r="G9" s="111" t="n">
        <x:f>COUNTIFS('النقد-الفعلي'!$A$6:$A$305,"&gt;="&amp;A9,'النقد-الفعلي'!$A$6:$A$305,"&lt;"&amp;EDATE(A9,1))</x:f>
        <x:v>0</x:v>
      </x:c>
      <x:c r="H9" s="126" t="n">
        <x:f>IF(C9=0,0,E9/C9)</x:f>
        <x:v>0</x:v>
      </x:c>
      <x:c r="J9" s="127" t="str">
        <x:v>الرصيد الختامي</x:v>
      </x:c>
      <x:c r="K9" s="80" t="n">
        <x:f>F16</x:f>
        <x:v>0</x:v>
      </x:c>
    </x:row>
    <x:row r="10">
      <x:c r="A10" s="124" t="n">
        <x:f>DATE('الإعدادات'!$B$10,6,1)</x:f>
        <x:v>46174</x:v>
      </x:c>
      <x:c r="B10" s="125" t="n">
        <x:f>F9</x:f>
        <x:v>0</x:v>
      </x:c>
      <x:c r="C10" s="125" t="n">
        <x:f>SUMIFS('النقد-الفعلي'!$H$6:$H$305,'النقد-الفعلي'!$A$6:$A$305,"&gt;="&amp;A10,'النقد-الفعلي'!$A$6:$A$305,"&lt;"&amp;EDATE(A10,1))</x:f>
        <x:v>0</x:v>
      </x:c>
      <x:c r="D10" s="125" t="n">
        <x:f>SUMIFS('النقد-الفعلي'!$I$6:$I$305,'النقد-الفعلي'!$A$6:$A$305,"&gt;="&amp;A10,'النقد-الفعلي'!$A$6:$A$305,"&lt;"&amp;EDATE(A10,1))</x:f>
        <x:v>0</x:v>
      </x:c>
      <x:c r="E10" s="125" t="n">
        <x:f>C10-D10</x:f>
        <x:v>0</x:v>
      </x:c>
      <x:c r="F10" s="125" t="n">
        <x:f>B10+E10</x:f>
        <x:v>0</x:v>
      </x:c>
      <x:c r="G10" s="111" t="n">
        <x:f>COUNTIFS('النقد-الفعلي'!$A$6:$A$305,"&gt;="&amp;A10,'النقد-الفعلي'!$A$6:$A$305,"&lt;"&amp;EDATE(A10,1))</x:f>
        <x:v>0</x:v>
      </x:c>
      <x:c r="H10" s="126" t="n">
        <x:f>IF(C10=0,0,E10/C10)</x:f>
        <x:v>0</x:v>
      </x:c>
      <x:c r="J10" s="127" t="str">
        <x:v>الحركات</x:v>
      </x:c>
      <x:c r="K10" s="75" t="n">
        <x:f>SUM(G5:G16)</x:f>
        <x:v>0</x:v>
      </x:c>
    </x:row>
    <x:row r="11">
      <x:c r="A11" s="124" t="n">
        <x:f>DATE('الإعدادات'!$B$10,7,1)</x:f>
        <x:v>46204</x:v>
      </x:c>
      <x:c r="B11" s="125" t="n">
        <x:f>F10</x:f>
        <x:v>0</x:v>
      </x:c>
      <x:c r="C11" s="125" t="n">
        <x:f>SUMIFS('النقد-الفعلي'!$H$6:$H$305,'النقد-الفعلي'!$A$6:$A$305,"&gt;="&amp;A11,'النقد-الفعلي'!$A$6:$A$305,"&lt;"&amp;EDATE(A11,1))</x:f>
        <x:v>0</x:v>
      </x:c>
      <x:c r="D11" s="125" t="n">
        <x:f>SUMIFS('النقد-الفعلي'!$I$6:$I$305,'النقد-الفعلي'!$A$6:$A$305,"&gt;="&amp;A11,'النقد-الفعلي'!$A$6:$A$305,"&lt;"&amp;EDATE(A11,1))</x:f>
        <x:v>0</x:v>
      </x:c>
      <x:c r="E11" s="125" t="n">
        <x:f>C11-D11</x:f>
        <x:v>0</x:v>
      </x:c>
      <x:c r="F11" s="125" t="n">
        <x:f>B11+E11</x:f>
        <x:v>0</x:v>
      </x:c>
      <x:c r="G11" s="111" t="n">
        <x:f>COUNTIFS('النقد-الفعلي'!$A$6:$A$305,"&gt;="&amp;A11,'النقد-الفعلي'!$A$6:$A$305,"&lt;"&amp;EDATE(A11,1))</x:f>
        <x:v>0</x:v>
      </x:c>
      <x:c r="H11" s="126" t="n">
        <x:f>IF(C11=0,0,E11/C11)</x:f>
        <x:v>0</x:v>
      </x:c>
    </x:row>
    <x:row r="12">
      <x:c r="A12" s="124" t="n">
        <x:f>DATE('الإعدادات'!$B$10,8,1)</x:f>
        <x:v>46235</x:v>
      </x:c>
      <x:c r="B12" s="125" t="n">
        <x:f>F11</x:f>
        <x:v>0</x:v>
      </x:c>
      <x:c r="C12" s="125" t="n">
        <x:f>SUMIFS('النقد-الفعلي'!$H$6:$H$305,'النقد-الفعلي'!$A$6:$A$305,"&gt;="&amp;A12,'النقد-الفعلي'!$A$6:$A$305,"&lt;"&amp;EDATE(A12,1))</x:f>
        <x:v>0</x:v>
      </x:c>
      <x:c r="D12" s="125" t="n">
        <x:f>SUMIFS('النقد-الفعلي'!$I$6:$I$305,'النقد-الفعلي'!$A$6:$A$305,"&gt;="&amp;A12,'النقد-الفعلي'!$A$6:$A$305,"&lt;"&amp;EDATE(A12,1))</x:f>
        <x:v>0</x:v>
      </x:c>
      <x:c r="E12" s="125" t="n">
        <x:f>C12-D12</x:f>
        <x:v>0</x:v>
      </x:c>
      <x:c r="F12" s="125" t="n">
        <x:f>B12+E12</x:f>
        <x:v>0</x:v>
      </x:c>
      <x:c r="G12" s="111" t="n">
        <x:f>COUNTIFS('النقد-الفعلي'!$A$6:$A$305,"&gt;="&amp;A12,'النقد-الفعلي'!$A$6:$A$305,"&lt;"&amp;EDATE(A12,1))</x:f>
        <x:v>0</x:v>
      </x:c>
      <x:c r="H12" s="126" t="n">
        <x:f>IF(C12=0,0,E12/C12)</x:f>
        <x:v>0</x:v>
      </x:c>
    </x:row>
    <x:row r="13">
      <x:c r="A13" s="124" t="n">
        <x:f>DATE('الإعدادات'!$B$10,9,1)</x:f>
        <x:v>46266</x:v>
      </x:c>
      <x:c r="B13" s="125" t="n">
        <x:f>F12</x:f>
        <x:v>0</x:v>
      </x:c>
      <x:c r="C13" s="125" t="n">
        <x:f>SUMIFS('النقد-الفعلي'!$H$6:$H$305,'النقد-الفعلي'!$A$6:$A$305,"&gt;="&amp;A13,'النقد-الفعلي'!$A$6:$A$305,"&lt;"&amp;EDATE(A13,1))</x:f>
        <x:v>0</x:v>
      </x:c>
      <x:c r="D13" s="125" t="n">
        <x:f>SUMIFS('النقد-الفعلي'!$I$6:$I$305,'النقد-الفعلي'!$A$6:$A$305,"&gt;="&amp;A13,'النقد-الفعلي'!$A$6:$A$305,"&lt;"&amp;EDATE(A13,1))</x:f>
        <x:v>0</x:v>
      </x:c>
      <x:c r="E13" s="125" t="n">
        <x:f>C13-D13</x:f>
        <x:v>0</x:v>
      </x:c>
      <x:c r="F13" s="125" t="n">
        <x:f>B13+E13</x:f>
        <x:v>0</x:v>
      </x:c>
      <x:c r="G13" s="111" t="n">
        <x:f>COUNTIFS('النقد-الفعلي'!$A$6:$A$305,"&gt;="&amp;A13,'النقد-الفعلي'!$A$6:$A$305,"&lt;"&amp;EDATE(A13,1))</x:f>
        <x:v>0</x:v>
      </x:c>
      <x:c r="H13" s="126" t="n">
        <x:f>IF(C13=0,0,E13/C13)</x:f>
        <x:v>0</x:v>
      </x:c>
    </x:row>
    <x:row r="14">
      <x:c r="A14" s="124" t="n">
        <x:f>DATE('الإعدادات'!$B$10,10,1)</x:f>
        <x:v>46296</x:v>
      </x:c>
      <x:c r="B14" s="125" t="n">
        <x:f>F13</x:f>
        <x:v>0</x:v>
      </x:c>
      <x:c r="C14" s="125" t="n">
        <x:f>SUMIFS('النقد-الفعلي'!$H$6:$H$305,'النقد-الفعلي'!$A$6:$A$305,"&gt;="&amp;A14,'النقد-الفعلي'!$A$6:$A$305,"&lt;"&amp;EDATE(A14,1))</x:f>
        <x:v>0</x:v>
      </x:c>
      <x:c r="D14" s="125" t="n">
        <x:f>SUMIFS('النقد-الفعلي'!$I$6:$I$305,'النقد-الفعلي'!$A$6:$A$305,"&gt;="&amp;A14,'النقد-الفعلي'!$A$6:$A$305,"&lt;"&amp;EDATE(A14,1))</x:f>
        <x:v>0</x:v>
      </x:c>
      <x:c r="E14" s="125" t="n">
        <x:f>C14-D14</x:f>
        <x:v>0</x:v>
      </x:c>
      <x:c r="F14" s="125" t="n">
        <x:f>B14+E14</x:f>
        <x:v>0</x:v>
      </x:c>
      <x:c r="G14" s="111" t="n">
        <x:f>COUNTIFS('النقد-الفعلي'!$A$6:$A$305,"&gt;="&amp;A14,'النقد-الفعلي'!$A$6:$A$305,"&lt;"&amp;EDATE(A14,1))</x:f>
        <x:v>0</x:v>
      </x:c>
      <x:c r="H14" s="126" t="n">
        <x:f>IF(C14=0,0,E14/C14)</x:f>
        <x:v>0</x:v>
      </x:c>
    </x:row>
    <x:row r="15">
      <x:c r="A15" s="124" t="n">
        <x:f>DATE('الإعدادات'!$B$10,11,1)</x:f>
        <x:v>46327</x:v>
      </x:c>
      <x:c r="B15" s="125" t="n">
        <x:f>F14</x:f>
        <x:v>0</x:v>
      </x:c>
      <x:c r="C15" s="125" t="n">
        <x:f>SUMIFS('النقد-الفعلي'!$H$6:$H$305,'النقد-الفعلي'!$A$6:$A$305,"&gt;="&amp;A15,'النقد-الفعلي'!$A$6:$A$305,"&lt;"&amp;EDATE(A15,1))</x:f>
        <x:v>0</x:v>
      </x:c>
      <x:c r="D15" s="125" t="n">
        <x:f>SUMIFS('النقد-الفعلي'!$I$6:$I$305,'النقد-الفعلي'!$A$6:$A$305,"&gt;="&amp;A15,'النقد-الفعلي'!$A$6:$A$305,"&lt;"&amp;EDATE(A15,1))</x:f>
        <x:v>0</x:v>
      </x:c>
      <x:c r="E15" s="125" t="n">
        <x:f>C15-D15</x:f>
        <x:v>0</x:v>
      </x:c>
      <x:c r="F15" s="125" t="n">
        <x:f>B15+E15</x:f>
        <x:v>0</x:v>
      </x:c>
      <x:c r="G15" s="111" t="n">
        <x:f>COUNTIFS('النقد-الفعلي'!$A$6:$A$305,"&gt;="&amp;A15,'النقد-الفعلي'!$A$6:$A$305,"&lt;"&amp;EDATE(A15,1))</x:f>
        <x:v>0</x:v>
      </x:c>
      <x:c r="H15" s="126" t="n">
        <x:f>IF(C15=0,0,E15/C15)</x:f>
        <x:v>0</x:v>
      </x:c>
    </x:row>
    <x:row r="16">
      <x:c r="A16" s="124" t="n">
        <x:f>DATE('الإعدادات'!$B$10,12,1)</x:f>
        <x:v>46357</x:v>
      </x:c>
      <x:c r="B16" s="125" t="n">
        <x:f>F15</x:f>
        <x:v>0</x:v>
      </x:c>
      <x:c r="C16" s="125" t="n">
        <x:f>SUMIFS('النقد-الفعلي'!$H$6:$H$305,'النقد-الفعلي'!$A$6:$A$305,"&gt;="&amp;A16,'النقد-الفعلي'!$A$6:$A$305,"&lt;"&amp;EDATE(A16,1))</x:f>
        <x:v>0</x:v>
      </x:c>
      <x:c r="D16" s="125" t="n">
        <x:f>SUMIFS('النقد-الفعلي'!$I$6:$I$305,'النقد-الفعلي'!$A$6:$A$305,"&gt;="&amp;A16,'النقد-الفعلي'!$A$6:$A$305,"&lt;"&amp;EDATE(A16,1))</x:f>
        <x:v>0</x:v>
      </x:c>
      <x:c r="E16" s="125" t="n">
        <x:f>C16-D16</x:f>
        <x:v>0</x:v>
      </x:c>
      <x:c r="F16" s="125" t="n">
        <x:f>B16+E16</x:f>
        <x:v>0</x:v>
      </x:c>
      <x:c r="G16" s="111" t="n">
        <x:f>COUNTIFS('النقد-الفعلي'!$A$6:$A$305,"&gt;="&amp;A16,'النقد-الفعلي'!$A$6:$A$305,"&lt;"&amp;EDATE(A16,1))</x:f>
        <x:v>0</x:v>
      </x:c>
      <x:c r="H16" s="126" t="n">
        <x:f>IF(C16=0,0,E16/C16)</x:f>
        <x:v>0</x:v>
      </x:c>
    </x:row>
  </x:sheetData>
  <x:mergeCells>
    <x:mergeCell ref="A1:H2"/>
    <x:mergeCell ref="J4:L4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rightToLeft="1" workbookViewId="0"/>
  </x:sheetViews>
  <x:sheetFormatPr defaultRowHeight="15"/>
  <x:cols>
    <x:col min="1" max="1" width="15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7" hidden="0" customWidth="1"/>
    <x:col min="10" max="10" width="29" hidden="0" customWidth="1"/>
    <x:col min="11" max="11" width="16" hidden="0" customWidth="1"/>
    <x:col min="12" max="12" width="16" hidden="0" customWidth="1"/>
  </x:cols>
  <x:sheetData>
    <x:row r="1">
      <x:c r="A1" s="110" t="str">
        <x:v>الخطة مقابل الفعلي</x:v>
      </x:c>
      <x:c r="B1" s="110"/>
      <x:c r="C1" s="110"/>
      <x:c r="D1" s="110"/>
      <x:c r="E1" s="110"/>
      <x:c r="F1" s="110"/>
      <x:c r="G1" s="110"/>
      <x:c r="H1" s="111"/>
    </x:row>
    <x:row r="2">
      <x:c r="A2" s="110"/>
      <x:c r="B2" s="110"/>
      <x:c r="C2" s="110"/>
      <x:c r="D2" s="110"/>
      <x:c r="E2" s="110"/>
      <x:c r="F2" s="110"/>
      <x:c r="G2" s="110"/>
      <x:c r="H2" s="111"/>
    </x:row>
    <x:row r="3">
      <x:c r="A3" s="111"/>
      <x:c r="B3" s="111"/>
      <x:c r="C3" s="111"/>
      <x:c r="D3" s="111"/>
      <x:c r="E3" s="111"/>
      <x:c r="F3" s="111"/>
      <x:c r="G3" s="111"/>
      <x:c r="H3" s="111"/>
    </x:row>
    <x:row r="4">
      <x:c r="A4" s="51" t="str">
        <x:v>الشهر</x:v>
      </x:c>
      <x:c r="B4" s="51" t="str">
        <x:v>داخل مخطط</x:v>
      </x:c>
      <x:c r="C4" s="51" t="str">
        <x:v>داخل فعلي</x:v>
      </x:c>
      <x:c r="D4" s="51" t="str">
        <x:v>خارج مخطط</x:v>
      </x:c>
      <x:c r="E4" s="51" t="str">
        <x:v>خارج فعلي</x:v>
      </x:c>
      <x:c r="F4" s="51" t="str">
        <x:v>صافي مخطط</x:v>
      </x:c>
      <x:c r="G4" s="51" t="str">
        <x:v>صافي فعلي</x:v>
      </x:c>
      <x:c r="H4" s="51" t="str">
        <x:v>انحراف الصافي</x:v>
      </x:c>
      <x:c r="J4" s="103" t="str">
        <x:v>ملخص انحراف السنة</x:v>
      </x:c>
      <x:c r="K4" s="103"/>
      <x:c r="L4" s="103"/>
    </x:row>
    <x:row r="5">
      <x:c r="A5" s="124" t="n">
        <x:f>DATE('الإعدادات'!$B$10,1,1)</x:f>
        <x:v>46023</x:v>
      </x:c>
      <x:c r="B5" s="125" t="n">
        <x:f>SUMIF('خطة-النقد'!$A$6:$A$25,"تدفق داخلي",'خطة-النقد'!$C$6:$C$25)</x:f>
        <x:v>0</x:v>
      </x:c>
      <x:c r="C5" s="125" t="n">
        <x:f>'التدفق-النقدي-الشهري'!C5</x:f>
        <x:v>0</x:v>
      </x:c>
      <x:c r="D5" s="125" t="n">
        <x:f>SUMIF('خطة-النقد'!$A$6:$A$25,"تدفق خارجي",'خطة-النقد'!$C$6:$C$25)</x:f>
        <x:v>0</x:v>
      </x:c>
      <x:c r="E5" s="125" t="n">
        <x:f>'التدفق-النقدي-الشهري'!D5</x:f>
        <x:v>0</x:v>
      </x:c>
      <x:c r="F5" s="125" t="n">
        <x:f>B5-D5</x:f>
        <x:v>0</x:v>
      </x:c>
      <x:c r="G5" s="125" t="n">
        <x:f>C5-E5</x:f>
        <x:v>0</x:v>
      </x:c>
      <x:c r="H5" s="125" t="n">
        <x:f>G5-F5</x:f>
        <x:v>0</x:v>
      </x:c>
    </x:row>
    <x:row r="6">
      <x:c r="A6" s="124" t="n">
        <x:f>DATE('الإعدادات'!$B$10,2,1)</x:f>
        <x:v>46054</x:v>
      </x:c>
      <x:c r="B6" s="125" t="n">
        <x:f>SUMIF('خطة-النقد'!$A$6:$A$25,"تدفق داخلي",'خطة-النقد'!$D$6:$D$25)</x:f>
        <x:v>0</x:v>
      </x:c>
      <x:c r="C6" s="125" t="n">
        <x:f>'التدفق-النقدي-الشهري'!C6</x:f>
        <x:v>0</x:v>
      </x:c>
      <x:c r="D6" s="125" t="n">
        <x:f>SUMIF('خطة-النقد'!$A$6:$A$25,"تدفق خارجي",'خطة-النقد'!$D$6:$D$25)</x:f>
        <x:v>0</x:v>
      </x:c>
      <x:c r="E6" s="125" t="n">
        <x:f>'التدفق-النقدي-الشهري'!D6</x:f>
        <x:v>0</x:v>
      </x:c>
      <x:c r="F6" s="125" t="n">
        <x:f>B6-D6</x:f>
        <x:v>0</x:v>
      </x:c>
      <x:c r="G6" s="125" t="n">
        <x:f>C6-E6</x:f>
        <x:v>0</x:v>
      </x:c>
      <x:c r="H6" s="125" t="n">
        <x:f>G6-F6</x:f>
        <x:v>0</x:v>
      </x:c>
      <x:c r="J6" s="127" t="str">
        <x:v>صافي النقد المخطط</x:v>
      </x:c>
      <x:c r="K6" s="107" t="n">
        <x:f>SUM(F5:F16)</x:f>
        <x:v>0</x:v>
      </x:c>
    </x:row>
    <x:row r="7">
      <x:c r="A7" s="124" t="n">
        <x:f>DATE('الإعدادات'!$B$10,3,1)</x:f>
        <x:v>46082</x:v>
      </x:c>
      <x:c r="B7" s="125" t="n">
        <x:f>SUMIF('خطة-النقد'!$A$6:$A$25,"تدفق داخلي",'خطة-النقد'!$E$6:$E$25)</x:f>
        <x:v>0</x:v>
      </x:c>
      <x:c r="C7" s="125" t="n">
        <x:f>'التدفق-النقدي-الشهري'!C7</x:f>
        <x:v>0</x:v>
      </x:c>
      <x:c r="D7" s="125" t="n">
        <x:f>SUMIF('خطة-النقد'!$A$6:$A$25,"تدفق خارجي",'خطة-النقد'!$E$6:$E$25)</x:f>
        <x:v>0</x:v>
      </x:c>
      <x:c r="E7" s="125" t="n">
        <x:f>'التدفق-النقدي-الشهري'!D7</x:f>
        <x:v>0</x:v>
      </x:c>
      <x:c r="F7" s="125" t="n">
        <x:f>B7-D7</x:f>
        <x:v>0</x:v>
      </x:c>
      <x:c r="G7" s="125" t="n">
        <x:f>C7-E7</x:f>
        <x:v>0</x:v>
      </x:c>
      <x:c r="H7" s="125" t="n">
        <x:f>G7-F7</x:f>
        <x:v>0</x:v>
      </x:c>
      <x:c r="J7" s="127" t="str">
        <x:v>صافي النقد الفعلي</x:v>
      </x:c>
      <x:c r="K7" s="107" t="n">
        <x:f>SUM(G5:G16)</x:f>
        <x:v>0</x:v>
      </x:c>
    </x:row>
    <x:row r="8">
      <x:c r="A8" s="124" t="n">
        <x:f>DATE('الإعدادات'!$B$10,4,1)</x:f>
        <x:v>46113</x:v>
      </x:c>
      <x:c r="B8" s="125" t="n">
        <x:f>SUMIF('خطة-النقد'!$A$6:$A$25,"تدفق داخلي",'خطة-النقد'!$F$6:$F$25)</x:f>
        <x:v>0</x:v>
      </x:c>
      <x:c r="C8" s="125" t="n">
        <x:f>'التدفق-النقدي-الشهري'!C8</x:f>
        <x:v>0</x:v>
      </x:c>
      <x:c r="D8" s="125" t="n">
        <x:f>SUMIF('خطة-النقد'!$A$6:$A$25,"تدفق خارجي",'خطة-النقد'!$F$6:$F$25)</x:f>
        <x:v>0</x:v>
      </x:c>
      <x:c r="E8" s="125" t="n">
        <x:f>'التدفق-النقدي-الشهري'!D8</x:f>
        <x:v>0</x:v>
      </x:c>
      <x:c r="F8" s="125" t="n">
        <x:f>B8-D8</x:f>
        <x:v>0</x:v>
      </x:c>
      <x:c r="G8" s="125" t="n">
        <x:f>C8-E8</x:f>
        <x:v>0</x:v>
      </x:c>
      <x:c r="H8" s="125" t="n">
        <x:f>G8-F8</x:f>
        <x:v>0</x:v>
      </x:c>
      <x:c r="J8" s="127" t="str">
        <x:v>انحراف الصافي</x:v>
      </x:c>
      <x:c r="K8" s="107" t="n">
        <x:f>SUM(H5:H16)</x:f>
        <x:v>0</x:v>
      </x:c>
    </x:row>
    <x:row r="9">
      <x:c r="A9" s="124" t="n">
        <x:f>DATE('الإعدادات'!$B$10,5,1)</x:f>
        <x:v>46143</x:v>
      </x:c>
      <x:c r="B9" s="125" t="n">
        <x:f>SUMIF('خطة-النقد'!$A$6:$A$25,"تدفق داخلي",'خطة-النقد'!$G$6:$G$25)</x:f>
        <x:v>0</x:v>
      </x:c>
      <x:c r="C9" s="125" t="n">
        <x:f>'التدفق-النقدي-الشهري'!C9</x:f>
        <x:v>0</x:v>
      </x:c>
      <x:c r="D9" s="125" t="n">
        <x:f>SUMIF('خطة-النقد'!$A$6:$A$25,"تدفق خارجي",'خطة-النقد'!$G$6:$G$25)</x:f>
        <x:v>0</x:v>
      </x:c>
      <x:c r="E9" s="125" t="n">
        <x:f>'التدفق-النقدي-الشهري'!D9</x:f>
        <x:v>0</x:v>
      </x:c>
      <x:c r="F9" s="125" t="n">
        <x:f>B9-D9</x:f>
        <x:v>0</x:v>
      </x:c>
      <x:c r="G9" s="125" t="n">
        <x:f>C9-E9</x:f>
        <x:v>0</x:v>
      </x:c>
      <x:c r="H9" s="125" t="n">
        <x:f>G9-F9</x:f>
        <x:v>0</x:v>
      </x:c>
      <x:c r="J9" s="127" t="str">
        <x:v>أشهر دون الخطة</x:v>
      </x:c>
      <x:c r="K9" s="106" t="n">
        <x:f>COUNTIF(H5:H16,"&lt;0")</x:f>
        <x:v>0</x:v>
      </x:c>
    </x:row>
    <x:row r="10">
      <x:c r="A10" s="124" t="n">
        <x:f>DATE('الإعدادات'!$B$10,6,1)</x:f>
        <x:v>46174</x:v>
      </x:c>
      <x:c r="B10" s="125" t="n">
        <x:f>SUMIF('خطة-النقد'!$A$6:$A$25,"تدفق داخلي",'خطة-النقد'!$H$6:$H$25)</x:f>
        <x:v>0</x:v>
      </x:c>
      <x:c r="C10" s="125" t="n">
        <x:f>'التدفق-النقدي-الشهري'!C10</x:f>
        <x:v>0</x:v>
      </x:c>
      <x:c r="D10" s="125" t="n">
        <x:f>SUMIF('خطة-النقد'!$A$6:$A$25,"تدفق خارجي",'خطة-النقد'!$H$6:$H$25)</x:f>
        <x:v>0</x:v>
      </x:c>
      <x:c r="E10" s="125" t="n">
        <x:f>'التدفق-النقدي-الشهري'!D10</x:f>
        <x:v>0</x:v>
      </x:c>
      <x:c r="F10" s="125" t="n">
        <x:f>B10-D10</x:f>
        <x:v>0</x:v>
      </x:c>
      <x:c r="G10" s="125" t="n">
        <x:f>C10-E10</x:f>
        <x:v>0</x:v>
      </x:c>
      <x:c r="H10" s="125" t="n">
        <x:f>G10-F10</x:f>
        <x:v>0</x:v>
      </x:c>
      <x:c r="J10" s="127" t="str">
        <x:v>أشهر عند الخطة أو فوقها</x:v>
      </x:c>
      <x:c r="K10" s="106" t="n">
        <x:f>COUNTIF(H5:H16,"&gt;=0")</x:f>
        <x:v>12</x:v>
      </x:c>
    </x:row>
    <x:row r="11">
      <x:c r="A11" s="124" t="n">
        <x:f>DATE('الإعدادات'!$B$10,7,1)</x:f>
        <x:v>46204</x:v>
      </x:c>
      <x:c r="B11" s="125" t="n">
        <x:f>SUMIF('خطة-النقد'!$A$6:$A$25,"تدفق داخلي",'خطة-النقد'!$I$6:$I$25)</x:f>
        <x:v>0</x:v>
      </x:c>
      <x:c r="C11" s="125" t="n">
        <x:f>'التدفق-النقدي-الشهري'!C11</x:f>
        <x:v>0</x:v>
      </x:c>
      <x:c r="D11" s="125" t="n">
        <x:f>SUMIF('خطة-النقد'!$A$6:$A$25,"تدفق خارجي",'خطة-النقد'!$I$6:$I$25)</x:f>
        <x:v>0</x:v>
      </x:c>
      <x:c r="E11" s="125" t="n">
        <x:f>'التدفق-النقدي-الشهري'!D11</x:f>
        <x:v>0</x:v>
      </x:c>
      <x:c r="F11" s="125" t="n">
        <x:f>B11-D11</x:f>
        <x:v>0</x:v>
      </x:c>
      <x:c r="G11" s="125" t="n">
        <x:f>C11-E11</x:f>
        <x:v>0</x:v>
      </x:c>
      <x:c r="H11" s="125" t="n">
        <x:f>G11-F11</x:f>
        <x:v>0</x:v>
      </x:c>
    </x:row>
    <x:row r="12">
      <x:c r="A12" s="124" t="n">
        <x:f>DATE('الإعدادات'!$B$10,8,1)</x:f>
        <x:v>46235</x:v>
      </x:c>
      <x:c r="B12" s="125" t="n">
        <x:f>SUMIF('خطة-النقد'!$A$6:$A$25,"تدفق داخلي",'خطة-النقد'!$J$6:$J$25)</x:f>
        <x:v>0</x:v>
      </x:c>
      <x:c r="C12" s="125" t="n">
        <x:f>'التدفق-النقدي-الشهري'!C12</x:f>
        <x:v>0</x:v>
      </x:c>
      <x:c r="D12" s="125" t="n">
        <x:f>SUMIF('خطة-النقد'!$A$6:$A$25,"تدفق خارجي",'خطة-النقد'!$J$6:$J$25)</x:f>
        <x:v>0</x:v>
      </x:c>
      <x:c r="E12" s="125" t="n">
        <x:f>'التدفق-النقدي-الشهري'!D12</x:f>
        <x:v>0</x:v>
      </x:c>
      <x:c r="F12" s="125" t="n">
        <x:f>B12-D12</x:f>
        <x:v>0</x:v>
      </x:c>
      <x:c r="G12" s="125" t="n">
        <x:f>C12-E12</x:f>
        <x:v>0</x:v>
      </x:c>
      <x:c r="H12" s="125" t="n">
        <x:f>G12-F12</x:f>
        <x:v>0</x:v>
      </x:c>
    </x:row>
    <x:row r="13">
      <x:c r="A13" s="124" t="n">
        <x:f>DATE('الإعدادات'!$B$10,9,1)</x:f>
        <x:v>46266</x:v>
      </x:c>
      <x:c r="B13" s="125" t="n">
        <x:f>SUMIF('خطة-النقد'!$A$6:$A$25,"تدفق داخلي",'خطة-النقد'!$K$6:$K$25)</x:f>
        <x:v>0</x:v>
      </x:c>
      <x:c r="C13" s="125" t="n">
        <x:f>'التدفق-النقدي-الشهري'!C13</x:f>
        <x:v>0</x:v>
      </x:c>
      <x:c r="D13" s="125" t="n">
        <x:f>SUMIF('خطة-النقد'!$A$6:$A$25,"تدفق خارجي",'خطة-النقد'!$K$6:$K$25)</x:f>
        <x:v>0</x:v>
      </x:c>
      <x:c r="E13" s="125" t="n">
        <x:f>'التدفق-النقدي-الشهري'!D13</x:f>
        <x:v>0</x:v>
      </x:c>
      <x:c r="F13" s="125" t="n">
        <x:f>B13-D13</x:f>
        <x:v>0</x:v>
      </x:c>
      <x:c r="G13" s="125" t="n">
        <x:f>C13-E13</x:f>
        <x:v>0</x:v>
      </x:c>
      <x:c r="H13" s="125" t="n">
        <x:f>G13-F13</x:f>
        <x:v>0</x:v>
      </x:c>
    </x:row>
    <x:row r="14">
      <x:c r="A14" s="124" t="n">
        <x:f>DATE('الإعدادات'!$B$10,10,1)</x:f>
        <x:v>46296</x:v>
      </x:c>
      <x:c r="B14" s="125" t="n">
        <x:f>SUMIF('خطة-النقد'!$A$6:$A$25,"تدفق داخلي",'خطة-النقد'!$L$6:$L$25)</x:f>
        <x:v>0</x:v>
      </x:c>
      <x:c r="C14" s="125" t="n">
        <x:f>'التدفق-النقدي-الشهري'!C14</x:f>
        <x:v>0</x:v>
      </x:c>
      <x:c r="D14" s="125" t="n">
        <x:f>SUMIF('خطة-النقد'!$A$6:$A$25,"تدفق خارجي",'خطة-النقد'!$L$6:$L$25)</x:f>
        <x:v>0</x:v>
      </x:c>
      <x:c r="E14" s="125" t="n">
        <x:f>'التدفق-النقدي-الشهري'!D14</x:f>
        <x:v>0</x:v>
      </x:c>
      <x:c r="F14" s="125" t="n">
        <x:f>B14-D14</x:f>
        <x:v>0</x:v>
      </x:c>
      <x:c r="G14" s="125" t="n">
        <x:f>C14-E14</x:f>
        <x:v>0</x:v>
      </x:c>
      <x:c r="H14" s="125" t="n">
        <x:f>G14-F14</x:f>
        <x:v>0</x:v>
      </x:c>
    </x:row>
    <x:row r="15">
      <x:c r="A15" s="124" t="n">
        <x:f>DATE('الإعدادات'!$B$10,11,1)</x:f>
        <x:v>46327</x:v>
      </x:c>
      <x:c r="B15" s="125" t="n">
        <x:f>SUMIF('خطة-النقد'!$A$6:$A$25,"تدفق داخلي",'خطة-النقد'!$M$6:$M$25)</x:f>
        <x:v>0</x:v>
      </x:c>
      <x:c r="C15" s="125" t="n">
        <x:f>'التدفق-النقدي-الشهري'!C15</x:f>
        <x:v>0</x:v>
      </x:c>
      <x:c r="D15" s="125" t="n">
        <x:f>SUMIF('خطة-النقد'!$A$6:$A$25,"تدفق خارجي",'خطة-النقد'!$M$6:$M$25)</x:f>
        <x:v>0</x:v>
      </x:c>
      <x:c r="E15" s="125" t="n">
        <x:f>'التدفق-النقدي-الشهري'!D15</x:f>
        <x:v>0</x:v>
      </x:c>
      <x:c r="F15" s="125" t="n">
        <x:f>B15-D15</x:f>
        <x:v>0</x:v>
      </x:c>
      <x:c r="G15" s="125" t="n">
        <x:f>C15-E15</x:f>
        <x:v>0</x:v>
      </x:c>
      <x:c r="H15" s="125" t="n">
        <x:f>G15-F15</x:f>
        <x:v>0</x:v>
      </x:c>
    </x:row>
    <x:row r="16">
      <x:c r="A16" s="124" t="n">
        <x:f>DATE('الإعدادات'!$B$10,12,1)</x:f>
        <x:v>46357</x:v>
      </x:c>
      <x:c r="B16" s="125" t="n">
        <x:f>SUMIF('خطة-النقد'!$A$6:$A$25,"تدفق داخلي",'خطة-النقد'!$N$6:$N$25)</x:f>
        <x:v>0</x:v>
      </x:c>
      <x:c r="C16" s="125" t="n">
        <x:f>'التدفق-النقدي-الشهري'!C16</x:f>
        <x:v>0</x:v>
      </x:c>
      <x:c r="D16" s="125" t="n">
        <x:f>SUMIF('خطة-النقد'!$A$6:$A$25,"تدفق خارجي",'خطة-النقد'!$N$6:$N$25)</x:f>
        <x:v>0</x:v>
      </x:c>
      <x:c r="E16" s="125" t="n">
        <x:f>'التدفق-النقدي-الشهري'!D16</x:f>
        <x:v>0</x:v>
      </x:c>
      <x:c r="F16" s="125" t="n">
        <x:f>B16-D16</x:f>
        <x:v>0</x:v>
      </x:c>
      <x:c r="G16" s="125" t="n">
        <x:f>C16-E16</x:f>
        <x:v>0</x:v>
      </x:c>
      <x:c r="H16" s="125" t="n">
        <x:f>G16-F16</x:f>
        <x:v>0</x:v>
      </x:c>
    </x:row>
  </x:sheetData>
  <x:mergeCells>
    <x:mergeCell ref="A1:G2"/>
    <x:mergeCell ref="J4:L4"/>
  </x:mergeCells>
  <x:conditionalFormatting sqref="H5:H16">
    <x:cfRule type="cellIs" dxfId="1" priority="1" operator="lessThan">
      <x:formula>0</x:formula>
    </x:cfRule>
  </x:conditionalFormatting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rightToLeft="1" workbookViewId="0"/>
  </x:sheetViews>
  <x:sheetFormatPr defaultRowHeight="15"/>
  <x:cols>
    <x:col min="1" max="1" width="13" hidden="0" customWidth="1"/>
    <x:col min="2" max="2" width="13" hidden="0" customWidth="1"/>
    <x:col min="3" max="3" width="13" hidden="0" customWidth="1"/>
    <x:col min="4" max="4" width="13" hidden="0" customWidth="1"/>
    <x:col min="5" max="5" width="13" hidden="0" customWidth="1"/>
    <x:col min="6" max="6" width="13" hidden="0" customWidth="1"/>
    <x:col min="7" max="7" width="13" hidden="0" customWidth="1"/>
    <x:col min="8" max="8" width="13" hidden="0" customWidth="1"/>
    <x:col min="9" max="9" width="13" hidden="0" customWidth="1"/>
    <x:col min="10" max="10" width="13" hidden="0" customWidth="1"/>
    <x:col min="11" max="11" width="13" hidden="0" customWidth="1"/>
    <x:col min="12" max="12" width="13" hidden="0" customWidth="1"/>
  </x:cols>
  <x:sheetData>
    <x:row r="1">
      <x:c r="A1" s="110" t="str">
        <x:v>لوحة معلومات التدفق النقدي</x:v>
      </x:c>
      <x:c r="B1" s="110"/>
      <x:c r="C1" s="110"/>
      <x:c r="D1" s="110"/>
      <x:c r="E1" s="110"/>
      <x:c r="F1" s="110"/>
      <x:c r="G1" s="110"/>
      <x:c r="H1" s="110"/>
      <x:c r="I1" s="110"/>
      <x:c r="J1" s="110"/>
      <x:c r="K1" s="110"/>
      <x:c r="L1" s="110"/>
    </x:row>
    <x:row r="2">
      <x:c r="A2" s="110"/>
      <x:c r="B2" s="110"/>
      <x:c r="C2" s="110"/>
      <x:c r="D2" s="110"/>
      <x:c r="E2" s="110"/>
      <x:c r="F2" s="110"/>
      <x:c r="G2" s="110"/>
      <x:c r="H2" s="110"/>
      <x:c r="I2" s="110"/>
      <x:c r="J2" s="110"/>
      <x:c r="K2" s="110"/>
      <x:c r="L2" s="110"/>
    </x:row>
    <x:row r="3">
      <x:c r="A3" s="112" t="str">
        <x:f>IF('الإعدادات'!B6="","متتبع التدفق النقدي للمنشآت الصغيرة",'الإعدادات'!B6)&amp;"  •  "&amp;'الإعدادات'!B7&amp;"  •  "&amp;'الإعدادات'!B10</x:f>
        <x:v>متتبع التدفق النقدي للمنشآت الصغيرة  •  USD  •  2026</x:v>
      </x:c>
      <x:c r="B3" s="112"/>
      <x:c r="C3" s="112"/>
      <x:c r="D3" s="112"/>
      <x:c r="E3" s="112"/>
      <x:c r="F3" s="112"/>
      <x:c r="G3" s="112"/>
      <x:c r="H3" s="112"/>
      <x:c r="I3" s="112"/>
      <x:c r="J3" s="112"/>
      <x:c r="K3" s="112"/>
      <x:c r="L3" s="112"/>
    </x:row>
    <x:row r="4">
      <x:c r="A4" s="111"/>
      <x:c r="B4" s="111"/>
      <x:c r="C4" s="111"/>
      <x:c r="D4" s="111"/>
      <x:c r="E4" s="111"/>
      <x:c r="F4" s="111"/>
      <x:c r="G4" s="111"/>
      <x:c r="H4" s="111"/>
      <x:c r="I4" s="111"/>
      <x:c r="J4" s="111"/>
      <x:c r="K4" s="111"/>
      <x:c r="L4" s="111"/>
    </x:row>
    <x:row r="5">
      <x:c r="A5" s="82" t="str">
        <x:v>الرصيد النقدي الحالي</x:v>
      </x:c>
      <x:c r="B5" s="82"/>
      <x:c r="C5" s="82"/>
      <x:c r="D5" s="82" t="str">
        <x:v>إجمالي النقد الداخل</x:v>
      </x:c>
      <x:c r="E5" s="82"/>
      <x:c r="F5" s="82"/>
      <x:c r="G5" s="82" t="str">
        <x:v>إجمالي النقد الخارج</x:v>
      </x:c>
      <x:c r="H5" s="82"/>
      <x:c r="I5" s="82"/>
      <x:c r="J5" s="82" t="str">
        <x:v>صافي الحركة النقدية</x:v>
      </x:c>
      <x:c r="K5" s="82"/>
      <x:c r="L5" s="82"/>
    </x:row>
    <x:row r="6">
      <x:c r="A6" s="128" t="n">
        <x:f>'الإعدادات'!$B$8+SUM('النقد-الفعلي'!$H$6:$H$305)-SUM('النقد-الفعلي'!$I$6:$I$305)</x:f>
        <x:v>0</x:v>
      </x:c>
      <x:c r="B6" s="128"/>
      <x:c r="C6" s="128"/>
      <x:c r="D6" s="128" t="n">
        <x:f>SUM('التدفق-النقدي-الشهري'!C5:C16)</x:f>
        <x:v>0</x:v>
      </x:c>
      <x:c r="E6" s="128"/>
      <x:c r="F6" s="128"/>
      <x:c r="G6" s="128" t="n">
        <x:f>SUM('التدفق-النقدي-الشهري'!D5:D16)</x:f>
        <x:v>0</x:v>
      </x:c>
      <x:c r="H6" s="128"/>
      <x:c r="I6" s="128"/>
      <x:c r="J6" s="128" t="n">
        <x:f>SUM('التدفق-النقدي-الشهري'!E5:E16)</x:f>
        <x:v>0</x:v>
      </x:c>
      <x:c r="K6" s="128"/>
      <x:c r="L6" s="128"/>
    </x:row>
    <x:row r="7">
      <x:c r="A7" s="128"/>
      <x:c r="B7" s="128"/>
      <x:c r="C7" s="128"/>
      <x:c r="D7" s="128"/>
      <x:c r="E7" s="128"/>
      <x:c r="F7" s="128"/>
      <x:c r="G7" s="128"/>
      <x:c r="H7" s="128"/>
      <x:c r="I7" s="128"/>
      <x:c r="J7" s="128"/>
      <x:c r="K7" s="128"/>
      <x:c r="L7" s="128"/>
    </x:row>
    <x:row r="8">
      <x:c r="A8" s="128"/>
      <x:c r="B8" s="128"/>
      <x:c r="C8" s="128"/>
      <x:c r="D8" s="128"/>
      <x:c r="E8" s="128"/>
      <x:c r="F8" s="128"/>
      <x:c r="G8" s="128"/>
      <x:c r="H8" s="128"/>
      <x:c r="I8" s="128"/>
      <x:c r="J8" s="128"/>
      <x:c r="K8" s="128"/>
      <x:c r="L8" s="128"/>
    </x:row>
    <x:row r="9">
      <x:c r="A9" s="111"/>
      <x:c r="B9" s="111"/>
      <x:c r="C9" s="111"/>
      <x:c r="D9" s="111"/>
      <x:c r="E9" s="111"/>
      <x:c r="F9" s="111"/>
      <x:c r="G9" s="111"/>
      <x:c r="H9" s="111"/>
      <x:c r="I9" s="111"/>
      <x:c r="J9" s="111"/>
      <x:c r="K9" s="111"/>
      <x:c r="L9" s="111"/>
    </x:row>
    <x:row r="10">
      <x:c r="A10" s="111"/>
      <x:c r="B10" s="111"/>
      <x:c r="C10" s="111"/>
      <x:c r="D10" s="111"/>
      <x:c r="E10" s="111"/>
      <x:c r="F10" s="111"/>
      <x:c r="G10" s="111"/>
      <x:c r="H10" s="111"/>
      <x:c r="I10" s="111"/>
      <x:c r="J10" s="111"/>
      <x:c r="K10" s="111"/>
      <x:c r="L10" s="111"/>
    </x:row>
    <x:row r="11">
      <x:c r="A11" s="113" t="str">
        <x:v>الوضع النقدي الشهري</x:v>
      </x:c>
      <x:c r="B11" s="113"/>
      <x:c r="C11" s="113"/>
      <x:c r="D11" s="113"/>
      <x:c r="E11" s="113"/>
      <x:c r="F11" s="113"/>
      <x:c r="G11" s="113" t="str">
        <x:v>صافي النقد المخطط مقابل الفعلي</x:v>
      </x:c>
      <x:c r="H11" s="113"/>
      <x:c r="I11" s="113"/>
      <x:c r="J11" s="113"/>
      <x:c r="K11" s="113"/>
      <x:c r="L11" s="113"/>
    </x:row>
    <x:row r="12" ht="20" customHeight="1">
      <x:c r="A12" s="51" t="str">
        <x:v>الشهر</x:v>
      </x:c>
      <x:c r="B12" s="51" t="str">
        <x:v>النقد الداخل</x:v>
      </x:c>
      <x:c r="C12" s="51" t="str">
        <x:v>النقد الخارج</x:v>
      </x:c>
      <x:c r="D12" s="129"/>
      <x:c r="E12" s="129"/>
      <x:c r="F12" s="129"/>
      <x:c r="G12" s="51" t="str">
        <x:v>الشهر</x:v>
      </x:c>
      <x:c r="H12" s="51" t="str">
        <x:v>الصافي المخطط</x:v>
      </x:c>
      <x:c r="I12" s="51" t="str">
        <x:v>الصافي الفعلي</x:v>
      </x:c>
      <x:c r="J12" s="111"/>
      <x:c r="K12" s="111"/>
      <x:c r="L12" s="111"/>
    </x:row>
    <x:row r="13" ht="20" customHeight="1">
      <x:c r="A13" s="109" t="n">
        <x:f>'التدفق-النقدي-الشهري'!A5</x:f>
        <x:v>46023</x:v>
      </x:c>
      <x:c r="B13" s="66" t="n">
        <x:f>'التدفق-النقدي-الشهري'!C5</x:f>
        <x:v>0</x:v>
      </x:c>
      <x:c r="C13" s="66" t="n">
        <x:f>'التدفق-النقدي-الشهري'!D5</x:f>
        <x:v>0</x:v>
      </x:c>
      <x:c r="G13" s="109" t="n">
        <x:f>'الخطة-مقابل-الفعلي'!A5</x:f>
        <x:v>46023</x:v>
      </x:c>
      <x:c r="H13" s="66" t="n">
        <x:f>'الخطة-مقابل-الفعلي'!F5</x:f>
        <x:v>0</x:v>
      </x:c>
      <x:c r="I13" s="66" t="n">
        <x:f>'الخطة-مقابل-الفعلي'!G5</x:f>
        <x:v>0</x:v>
      </x:c>
    </x:row>
    <x:row r="14" ht="20" customHeight="1">
      <x:c r="A14" s="109" t="n">
        <x:f>'التدفق-النقدي-الشهري'!A6</x:f>
        <x:v>46054</x:v>
      </x:c>
      <x:c r="B14" s="66" t="n">
        <x:f>'التدفق-النقدي-الشهري'!C6</x:f>
        <x:v>0</x:v>
      </x:c>
      <x:c r="C14" s="66" t="n">
        <x:f>'التدفق-النقدي-الشهري'!D6</x:f>
        <x:v>0</x:v>
      </x:c>
      <x:c r="G14" s="109" t="n">
        <x:f>'الخطة-مقابل-الفعلي'!A6</x:f>
        <x:v>46054</x:v>
      </x:c>
      <x:c r="H14" s="66" t="n">
        <x:f>'الخطة-مقابل-الفعلي'!F6</x:f>
        <x:v>0</x:v>
      </x:c>
      <x:c r="I14" s="66" t="n">
        <x:f>'الخطة-مقابل-الفعلي'!G6</x:f>
        <x:v>0</x:v>
      </x:c>
    </x:row>
    <x:row r="15" ht="20" customHeight="1">
      <x:c r="A15" s="109" t="n">
        <x:f>'التدفق-النقدي-الشهري'!A7</x:f>
        <x:v>46082</x:v>
      </x:c>
      <x:c r="B15" s="66" t="n">
        <x:f>'التدفق-النقدي-الشهري'!C7</x:f>
        <x:v>0</x:v>
      </x:c>
      <x:c r="C15" s="66" t="n">
        <x:f>'التدفق-النقدي-الشهري'!D7</x:f>
        <x:v>0</x:v>
      </x:c>
      <x:c r="G15" s="109" t="n">
        <x:f>'الخطة-مقابل-الفعلي'!A7</x:f>
        <x:v>46082</x:v>
      </x:c>
      <x:c r="H15" s="66" t="n">
        <x:f>'الخطة-مقابل-الفعلي'!F7</x:f>
        <x:v>0</x:v>
      </x:c>
      <x:c r="I15" s="66" t="n">
        <x:f>'الخطة-مقابل-الفعلي'!G7</x:f>
        <x:v>0</x:v>
      </x:c>
    </x:row>
    <x:row r="16" ht="20" customHeight="1">
      <x:c r="A16" s="109" t="n">
        <x:f>'التدفق-النقدي-الشهري'!A8</x:f>
        <x:v>46113</x:v>
      </x:c>
      <x:c r="B16" s="66" t="n">
        <x:f>'التدفق-النقدي-الشهري'!C8</x:f>
        <x:v>0</x:v>
      </x:c>
      <x:c r="C16" s="66" t="n">
        <x:f>'التدفق-النقدي-الشهري'!D8</x:f>
        <x:v>0</x:v>
      </x:c>
      <x:c r="G16" s="109" t="n">
        <x:f>'الخطة-مقابل-الفعلي'!A8</x:f>
        <x:v>46113</x:v>
      </x:c>
      <x:c r="H16" s="66" t="n">
        <x:f>'الخطة-مقابل-الفعلي'!F8</x:f>
        <x:v>0</x:v>
      </x:c>
      <x:c r="I16" s="66" t="n">
        <x:f>'الخطة-مقابل-الفعلي'!G8</x:f>
        <x:v>0</x:v>
      </x:c>
    </x:row>
    <x:row r="17" ht="20" customHeight="1">
      <x:c r="A17" s="109" t="n">
        <x:f>'التدفق-النقدي-الشهري'!A9</x:f>
        <x:v>46143</x:v>
      </x:c>
      <x:c r="B17" s="66" t="n">
        <x:f>'التدفق-النقدي-الشهري'!C9</x:f>
        <x:v>0</x:v>
      </x:c>
      <x:c r="C17" s="66" t="n">
        <x:f>'التدفق-النقدي-الشهري'!D9</x:f>
        <x:v>0</x:v>
      </x:c>
      <x:c r="G17" s="109" t="n">
        <x:f>'الخطة-مقابل-الفعلي'!A9</x:f>
        <x:v>46143</x:v>
      </x:c>
      <x:c r="H17" s="66" t="n">
        <x:f>'الخطة-مقابل-الفعلي'!F9</x:f>
        <x:v>0</x:v>
      </x:c>
      <x:c r="I17" s="66" t="n">
        <x:f>'الخطة-مقابل-الفعلي'!G9</x:f>
        <x:v>0</x:v>
      </x:c>
    </x:row>
    <x:row r="18" ht="20" customHeight="1">
      <x:c r="A18" s="109" t="n">
        <x:f>'التدفق-النقدي-الشهري'!A10</x:f>
        <x:v>46174</x:v>
      </x:c>
      <x:c r="B18" s="66" t="n">
        <x:f>'التدفق-النقدي-الشهري'!C10</x:f>
        <x:v>0</x:v>
      </x:c>
      <x:c r="C18" s="66" t="n">
        <x:f>'التدفق-النقدي-الشهري'!D10</x:f>
        <x:v>0</x:v>
      </x:c>
      <x:c r="G18" s="109" t="n">
        <x:f>'الخطة-مقابل-الفعلي'!A10</x:f>
        <x:v>46174</x:v>
      </x:c>
      <x:c r="H18" s="66" t="n">
        <x:f>'الخطة-مقابل-الفعلي'!F10</x:f>
        <x:v>0</x:v>
      </x:c>
      <x:c r="I18" s="66" t="n">
        <x:f>'الخطة-مقابل-الفعلي'!G10</x:f>
        <x:v>0</x:v>
      </x:c>
    </x:row>
    <x:row r="19" ht="20" customHeight="1">
      <x:c r="A19" s="109" t="n">
        <x:f>'التدفق-النقدي-الشهري'!A11</x:f>
        <x:v>46204</x:v>
      </x:c>
      <x:c r="B19" s="66" t="n">
        <x:f>'التدفق-النقدي-الشهري'!C11</x:f>
        <x:v>0</x:v>
      </x:c>
      <x:c r="C19" s="66" t="n">
        <x:f>'التدفق-النقدي-الشهري'!D11</x:f>
        <x:v>0</x:v>
      </x:c>
      <x:c r="G19" s="109" t="n">
        <x:f>'الخطة-مقابل-الفعلي'!A11</x:f>
        <x:v>46204</x:v>
      </x:c>
      <x:c r="H19" s="66" t="n">
        <x:f>'الخطة-مقابل-الفعلي'!F11</x:f>
        <x:v>0</x:v>
      </x:c>
      <x:c r="I19" s="66" t="n">
        <x:f>'الخطة-مقابل-الفعلي'!G11</x:f>
        <x:v>0</x:v>
      </x:c>
    </x:row>
    <x:row r="20" ht="20" customHeight="1">
      <x:c r="A20" s="109" t="n">
        <x:f>'التدفق-النقدي-الشهري'!A12</x:f>
        <x:v>46235</x:v>
      </x:c>
      <x:c r="B20" s="66" t="n">
        <x:f>'التدفق-النقدي-الشهري'!C12</x:f>
        <x:v>0</x:v>
      </x:c>
      <x:c r="C20" s="66" t="n">
        <x:f>'التدفق-النقدي-الشهري'!D12</x:f>
        <x:v>0</x:v>
      </x:c>
      <x:c r="G20" s="109" t="n">
        <x:f>'الخطة-مقابل-الفعلي'!A12</x:f>
        <x:v>46235</x:v>
      </x:c>
      <x:c r="H20" s="66" t="n">
        <x:f>'الخطة-مقابل-الفعلي'!F12</x:f>
        <x:v>0</x:v>
      </x:c>
      <x:c r="I20" s="66" t="n">
        <x:f>'الخطة-مقابل-الفعلي'!G12</x:f>
        <x:v>0</x:v>
      </x:c>
    </x:row>
    <x:row r="21" ht="20" customHeight="1">
      <x:c r="A21" s="109" t="n">
        <x:f>'التدفق-النقدي-الشهري'!A13</x:f>
        <x:v>46266</x:v>
      </x:c>
      <x:c r="B21" s="66" t="n">
        <x:f>'التدفق-النقدي-الشهري'!C13</x:f>
        <x:v>0</x:v>
      </x:c>
      <x:c r="C21" s="66" t="n">
        <x:f>'التدفق-النقدي-الشهري'!D13</x:f>
        <x:v>0</x:v>
      </x:c>
      <x:c r="G21" s="109" t="n">
        <x:f>'الخطة-مقابل-الفعلي'!A13</x:f>
        <x:v>46266</x:v>
      </x:c>
      <x:c r="H21" s="66" t="n">
        <x:f>'الخطة-مقابل-الفعلي'!F13</x:f>
        <x:v>0</x:v>
      </x:c>
      <x:c r="I21" s="66" t="n">
        <x:f>'الخطة-مقابل-الفعلي'!G13</x:f>
        <x:v>0</x:v>
      </x:c>
    </x:row>
    <x:row r="22" ht="20" customHeight="1">
      <x:c r="A22" s="109" t="n">
        <x:f>'التدفق-النقدي-الشهري'!A14</x:f>
        <x:v>46296</x:v>
      </x:c>
      <x:c r="B22" s="66" t="n">
        <x:f>'التدفق-النقدي-الشهري'!C14</x:f>
        <x:v>0</x:v>
      </x:c>
      <x:c r="C22" s="66" t="n">
        <x:f>'التدفق-النقدي-الشهري'!D14</x:f>
        <x:v>0</x:v>
      </x:c>
      <x:c r="G22" s="109" t="n">
        <x:f>'الخطة-مقابل-الفعلي'!A14</x:f>
        <x:v>46296</x:v>
      </x:c>
      <x:c r="H22" s="66" t="n">
        <x:f>'الخطة-مقابل-الفعلي'!F14</x:f>
        <x:v>0</x:v>
      </x:c>
      <x:c r="I22" s="66" t="n">
        <x:f>'الخطة-مقابل-الفعلي'!G14</x:f>
        <x:v>0</x:v>
      </x:c>
    </x:row>
    <x:row r="23" ht="20" customHeight="1">
      <x:c r="A23" s="109" t="n">
        <x:f>'التدفق-النقدي-الشهري'!A15</x:f>
        <x:v>46327</x:v>
      </x:c>
      <x:c r="B23" s="66" t="n">
        <x:f>'التدفق-النقدي-الشهري'!C15</x:f>
        <x:v>0</x:v>
      </x:c>
      <x:c r="C23" s="66" t="n">
        <x:f>'التدفق-النقدي-الشهري'!D15</x:f>
        <x:v>0</x:v>
      </x:c>
      <x:c r="G23" s="109" t="n">
        <x:f>'الخطة-مقابل-الفعلي'!A15</x:f>
        <x:v>46327</x:v>
      </x:c>
      <x:c r="H23" s="66" t="n">
        <x:f>'الخطة-مقابل-الفعلي'!F15</x:f>
        <x:v>0</x:v>
      </x:c>
      <x:c r="I23" s="66" t="n">
        <x:f>'الخطة-مقابل-الفعلي'!G15</x:f>
        <x:v>0</x:v>
      </x:c>
    </x:row>
    <x:row r="24" ht="20" customHeight="1">
      <x:c r="A24" s="109" t="n">
        <x:f>'التدفق-النقدي-الشهري'!A16</x:f>
        <x:v>46357</x:v>
      </x:c>
      <x:c r="B24" s="66" t="n">
        <x:f>'التدفق-النقدي-الشهري'!C16</x:f>
        <x:v>0</x:v>
      </x:c>
      <x:c r="C24" s="66" t="n">
        <x:f>'التدفق-النقدي-الشهري'!D16</x:f>
        <x:v>0</x:v>
      </x:c>
      <x:c r="G24" s="109" t="n">
        <x:f>'الخطة-مقابل-الفعلي'!A16</x:f>
        <x:v>46357</x:v>
      </x:c>
      <x:c r="H24" s="66" t="n">
        <x:f>'الخطة-مقابل-الفعلي'!F16</x:f>
        <x:v>0</x:v>
      </x:c>
      <x:c r="I24" s="66" t="n">
        <x:f>'الخطة-مقابل-الفعلي'!G16</x:f>
        <x:v>0</x:v>
      </x:c>
    </x:row>
    <x:row r="27">
      <x:c r="A27" s="111"/>
      <x:c r="B27" s="111"/>
      <x:c r="C27" s="111"/>
      <x:c r="D27" s="111"/>
      <x:c r="E27" s="111"/>
      <x:c r="F27" s="111"/>
      <x:c r="G27" s="111"/>
      <x:c r="H27" s="111"/>
      <x:c r="I27" s="111"/>
      <x:c r="J27" s="111"/>
      <x:c r="K27" s="111"/>
      <x:c r="L27" s="111"/>
    </x:row>
    <x:row r="28">
      <x:c r="A28" s="111"/>
      <x:c r="B28" s="111"/>
      <x:c r="C28" s="111"/>
      <x:c r="D28" s="111"/>
      <x:c r="E28" s="111"/>
      <x:c r="F28" s="111"/>
      <x:c r="G28" s="111"/>
      <x:c r="H28" s="111"/>
      <x:c r="I28" s="111"/>
      <x:c r="J28" s="111"/>
      <x:c r="K28" s="111"/>
      <x:c r="L28" s="111"/>
    </x:row>
  </x:sheetData>
  <x:mergeCells>
    <x:mergeCell ref="A1:L2"/>
    <x:mergeCell ref="A3:L3"/>
    <x:mergeCell ref="A5:C5"/>
    <x:mergeCell ref="D5:F5"/>
    <x:mergeCell ref="G5:I5"/>
    <x:mergeCell ref="J5:L5"/>
    <x:mergeCell ref="A6:C8"/>
    <x:mergeCell ref="D6:F8"/>
    <x:mergeCell ref="G6:I8"/>
    <x:mergeCell ref="J6:L8"/>
    <x:mergeCell ref="A11:F11"/>
    <x:mergeCell ref="G11:L11"/>
  </x:mergeCells>
  <x:pageMargins left="0.7" right="0.7" top="0.75" bottom="0.75" header="0.3" footer="0.3"/>
  <x:drawing xmlns:r="http://schemas.openxmlformats.org/officeDocument/2006/relationships" r:id="R2cb7a7f338f544c2"/>
</x:worksheet>
</file>