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6178a335748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ابدأ هنا" sheetId="1" r:id="R37ac4568b7de4219"/>
    <x:sheet xmlns:r="http://schemas.openxmlformats.org/officeDocument/2006/relationships" name="الإعداد" sheetId="2" r:id="Rdfce08bfd92d4510"/>
    <x:sheet xmlns:r="http://schemas.openxmlformats.org/officeDocument/2006/relationships" name="الفواتير" sheetId="3" r:id="R45f4db1d59194577"/>
    <x:sheet xmlns:r="http://schemas.openxmlformats.org/officeDocument/2006/relationships" name="ملخص الذمم" sheetId="4" r:id="R853a97ad082748d6"/>
    <x:sheet xmlns:r="http://schemas.openxmlformats.org/officeDocument/2006/relationships" name="ملخص العملاء" sheetId="5" r:id="Rf5c19bb5f877406b"/>
    <x:sheet xmlns:r="http://schemas.openxmlformats.org/officeDocument/2006/relationships" name="لوحة المعلومات" sheetId="6" r:id="R6f3d5efa464d44d6"/>
  </x:sheets>
  <x:calcPr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"/>
    <x:numFmt numFmtId="202" formatCode="0"/>
  </x:numFmts>
  <x:fonts count="11">
    <x:font>
      <x:sz val="11"/>
      <x:name val="Carlito"/>
    </x:font>
    <x:font>
      <x:b/>
      <x:sz val="22"/>
      <x:color rgb="FFFFFFFF"/>
      <x:name val="Carlito"/>
    </x:font>
    <x:font>
      <x:i/>
      <x:sz val="9"/>
      <x:color rgb="FF607080"/>
      <x:name val="Carlito"/>
    </x:font>
    <x:font>
      <x:b/>
      <x:sz val="11"/>
      <x:color rgb="FFFFFFFF"/>
      <x:name val="Carlito"/>
    </x:font>
    <x:font>
      <x:b/>
      <x:sz val="14"/>
      <x:color rgb="FFFFFFFF"/>
      <x:name val="Carlito"/>
    </x:font>
    <x:font>
      <x:b/>
      <x:sz val="11"/>
      <x:color rgb="FF1F2933"/>
      <x:name val="Carlito"/>
    </x:font>
    <x:font>
      <x:sz val="11"/>
      <x:color rgb="FF607080"/>
      <x:name val="Carlito"/>
    </x:font>
    <x:font>
      <x:i/>
      <x:sz val="9"/>
      <x:color rgb="FFFFFFFF"/>
      <x:name val="Carlito"/>
    </x:font>
    <x:font>
      <x:sz val="11"/>
      <x:color rgb="FF1F2933"/>
      <x:name val="Carlito"/>
    </x:font>
    <x:font>
      <x:b/>
      <x:sz val="10"/>
      <x:color rgb="FFFFFFFF"/>
      <x:name val="Carlito"/>
    </x:font>
    <x:font>
      <x:b/>
      <x:sz val="18"/>
      <x:color rgb="FF1F2933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82936"/>
      </x:patternFill>
    </x:fill>
    <x:fill>
      <x:patternFill patternType="solid">
        <x:fgColor rgb="FFF7E6DC"/>
      </x:patternFill>
    </x:fill>
    <x:fill>
      <x:patternFill patternType="solid">
        <x:fgColor rgb="FF2F7D68"/>
      </x:patternFill>
    </x:fill>
    <x:fill>
      <x:patternFill patternType="solid">
        <x:fgColor rgb="FFDE7040"/>
      </x:patternFill>
    </x:fill>
    <x:fill>
      <x:patternFill patternType="solid">
        <x:fgColor rgb="FFFFFDF9"/>
      </x:patternFill>
    </x:fill>
    <x:fill>
      <x:patternFill patternType="solid">
        <x:fgColor rgb="FFE8F4F1"/>
      </x:patternFill>
    </x:fill>
    <x:fill>
      <x:patternFill patternType="solid">
        <x:fgColor rgb="FFF2F6F8"/>
      </x:patternFill>
    </x:fill>
  </x:fills>
  <x:borders count="2">
    <x:border/>
    <x:border/>
  </x:borders>
  <x:cellStyleXfs count="1">
    <x:xf numFmtId="0" fontId="0" fillId="0" borderId="0"/>
  </x:cellStyleXfs>
  <x:cellXfs count="8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/>
    <x:xf numFmtId="0" fontId="8" fillId="6" borderId="1" xfId="0" applyNumberFormat="1" applyFont="1" applyFill="1" applyBorder="1"/>
    <x:xf numFmtId="0" fontId="8" fillId="6" borderId="1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center" wrapText="1"/>
    </x:xf>
    <x:xf numFmtId="0" fontId="9" fillId="2" borderId="0" xfId="0" applyNumberFormat="1" applyFont="1" applyFill="1" applyBorder="1" applyAlignment="1">
      <x:alignment horizontal="center" vertical="center" wrapText="1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horizontal="center" wrapText="1"/>
    </x:xf>
    <x:xf numFmtId="0" fontId="9" fillId="2" borderId="1" xfId="0" applyNumberFormat="1" applyFont="1" applyFill="1" applyBorder="1" applyAlignment="1">
      <x:alignment horizontal="center" vertical="center"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vertical="center"/>
    </x:xf>
    <x:xf numFmtId="0" fontId="0" fillId="7" borderId="1" xfId="0" applyNumberFormat="1" applyFont="1" applyFill="1" applyBorder="1"/>
    <x:xf numFmtId="0" fontId="8" fillId="7" borderId="1" xfId="0" applyNumberFormat="1" applyFont="1" applyFill="1" applyBorder="1"/>
    <x:xf numFmtId="0" fontId="8" fillId="7" borderId="1" xfId="0" applyNumberFormat="1" applyFont="1" applyFill="1" applyBorder="1" applyAlignment="1">
      <x:alignment vertical="center"/>
    </x:xf>
    <x:xf numFmtId="200" fontId="8" fillId="6" borderId="0" xfId="0" applyNumberFormat="1" applyFont="1" applyFill="1" applyBorder="1" applyAlignment="1">
      <x:alignment vertical="center"/>
    </x:xf>
    <x:xf numFmtId="200" fontId="8" fillId="6" borderId="1" xfId="0" applyNumberFormat="1" applyFont="1" applyFill="1" applyBorder="1" applyAlignment="1">
      <x:alignment vertical="center"/>
    </x:xf>
    <x:xf numFmtId="201" fontId="8" fillId="6" borderId="0" xfId="0" applyNumberFormat="1" applyFont="1" applyFill="1" applyBorder="1" applyAlignment="1">
      <x:alignment vertical="center"/>
    </x:xf>
    <x:xf numFmtId="201" fontId="8" fillId="7" borderId="0" xfId="0" applyNumberFormat="1" applyFont="1" applyFill="1" applyBorder="1" applyAlignment="1">
      <x:alignment vertical="center"/>
    </x:xf>
    <x:xf numFmtId="201" fontId="8" fillId="6" borderId="1" xfId="0" applyNumberFormat="1" applyFont="1" applyFill="1" applyBorder="1" applyAlignment="1">
      <x:alignment vertical="center"/>
    </x:xf>
    <x:xf numFmtId="201" fontId="8" fillId="7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8" borderId="0" xfId="0" applyNumberFormat="1" applyFont="1" applyFill="1" applyBorder="1"/>
    <x:xf numFmtId="0" fontId="10" fillId="8" borderId="0" xfId="0" applyNumberFormat="1" applyFont="1" applyFill="1" applyBorder="1"/>
    <x:xf numFmtId="0" fontId="10" fillId="8" borderId="0" xfId="0" applyNumberFormat="1" applyFont="1" applyFill="1" applyBorder="1" applyAlignment="1">
      <x:alignment horizontal="center"/>
    </x:xf>
    <x:xf numFmtId="0" fontId="10" fillId="8" borderId="0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10" fillId="8" borderId="1" xfId="0" applyNumberFormat="1" applyFont="1" applyFill="1" applyBorder="1"/>
    <x:xf numFmtId="0" fontId="10" fillId="8" borderId="1" xfId="0" applyNumberFormat="1" applyFont="1" applyFill="1" applyBorder="1" applyAlignment="1">
      <x:alignment horizontal="center"/>
    </x:xf>
    <x:xf numFmtId="0" fontId="10" fillId="8" borderId="1" xfId="0" applyNumberFormat="1" applyFont="1" applyFill="1" applyBorder="1" applyAlignment="1">
      <x:alignment horizontal="center" vertical="center"/>
    </x:xf>
    <x:xf numFmtId="201" fontId="10" fillId="8" borderId="0" xfId="0" applyNumberFormat="1" applyFont="1" applyFill="1" applyBorder="1" applyAlignment="1">
      <x:alignment horizontal="center" vertical="center"/>
    </x:xf>
    <x:xf numFmtId="201" fontId="3" fillId="2" borderId="0" xfId="0" applyNumberFormat="1" applyFont="1" applyFill="1" applyBorder="1"/>
    <x:xf numFmtId="201" fontId="10" fillId="8" borderId="1" xfId="0" applyNumberFormat="1" applyFont="1" applyFill="1" applyBorder="1" applyAlignment="1">
      <x:alignment horizontal="center" vertical="center"/>
    </x:xf>
    <x:xf numFmtId="201" fontId="3" fillId="2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/>
    <x:xf numFmtId="202" fontId="10" fillId="8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C2413B"/>
      </x:font>
      <x:fill>
        <x:patternFill>
          <x:bgColor rgb="FFFDECEC"/>
        </x:patternFill>
      </x:fill>
    </x:dxf>
    <x:dxf>
      <x:font>
        <x:b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a3c02e889b4bf5" /><Relationship Type="http://schemas.openxmlformats.org/officeDocument/2006/relationships/theme" Target="/xl/theme/theme1.xml" Id="Rec9eac2bfcc74ddd" /><Relationship Type="http://schemas.openxmlformats.org/officeDocument/2006/relationships/sharedStrings" Target="/xl/sharedStrings.xml" Id="Rc7e5459663a34d2f" /><Relationship Type="http://schemas.openxmlformats.org/officeDocument/2006/relationships/worksheet" Target="/xl/worksheets/sheet1.xml" Id="R37ac4568b7de4219" /><Relationship Type="http://schemas.openxmlformats.org/officeDocument/2006/relationships/worksheet" Target="/xl/worksheets/sheet2.xml" Id="Rdfce08bfd92d4510" /><Relationship Type="http://schemas.openxmlformats.org/officeDocument/2006/relationships/worksheet" Target="/xl/worksheets/sheet3.xml" Id="R45f4db1d59194577" /><Relationship Type="http://schemas.openxmlformats.org/officeDocument/2006/relationships/worksheet" Target="/xl/worksheets/sheet4.xml" Id="R853a97ad082748d6" /><Relationship Type="http://schemas.openxmlformats.org/officeDocument/2006/relationships/worksheet" Target="/xl/worksheets/sheet5.xml" Id="Rf5c19bb5f877406b" /><Relationship Type="http://schemas.openxmlformats.org/officeDocument/2006/relationships/worksheet" Target="/xl/worksheets/sheet6.xml" Id="R6f3d5efa464d44d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8aeb63099784f77" /><Relationship Type="http://schemas.openxmlformats.org/officeDocument/2006/relationships/chart" Target="/xl/drawings/charts/chart2.xml" Id="R9ebb0cbeb9cd4d9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تقادم الذمم المدينة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المستحق</c:v>
          </c:tx>
          <c:cat>
            <c:strRef>
              <c:f>'لوحة المعلومات'!$A$13:$A$17</c:f>
              <c:strCache>
                <c:ptCount val="0"/>
              </c:strCache>
            </c:strRef>
          </c:cat>
          <c:val>
            <c:numRef>
              <c:f>'لوحة المعلومات'!$B$13:$B$17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noMultiLvlLbl val="0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الرصيد المستحق حسب العميل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المستحق</c:v>
          </c:tx>
          <c:cat>
            <c:strRef>
              <c:f>'لوحة المعلومات'!$G$13:$G$22</c:f>
              <c:strCache>
                <c:ptCount val="0"/>
              </c:strCache>
            </c:strRef>
          </c:cat>
          <c:val>
            <c:numRef>
              <c:f>'لوحة المعلومات'!$H$13:$H$22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noMultiLvlLbl val="0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24</xdr:row>
      <xdr:rowOff>0</xdr:rowOff>
    </xdr:from>
    <xdr:to>
      <xdr:col>6</xdr:col>
      <xdr:colOff>0</xdr:colOff>
      <xdr:row>41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8aeb63099784f77"/>
        </a:graphicData>
      </a:graphic>
    </xdr:graphicFrame>
    <xdr:clientData/>
  </xdr:twoCellAnchor>
  <xdr:twoCellAnchor>
    <xdr:from>
      <xdr:col>6</xdr:col>
      <xdr:colOff>0</xdr:colOff>
      <xdr:row>24</xdr:row>
      <xdr:rowOff>0</xdr:rowOff>
    </xdr:from>
    <xdr:to>
      <xdr:col>12</xdr:col>
      <xdr:colOff>0</xdr:colOff>
      <xdr:row>41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ebb0cbeb9cd4d9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1e4b0be75959437b" /></Relationships>
</file>

<file path=xl/worksheets/sheet1.xml><?xml version="1.0" encoding="utf-8"?>
<x:worksheet xmlns:x="http://schemas.openxmlformats.org/spreadsheetml/2006/main">
  <x:sheetViews>
    <x:sheetView rightToLeft="1" workbookViewId="0"/>
  </x:sheetViews>
  <x:sheetFormatPr defaultRowHeight="15"/>
  <x:cols>
    <x:col min="1" max="1" width="16" hidden="0" customWidth="1"/>
    <x:col min="2" max="2" width="23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>
      <x:c r="A1" s="4" t="str">
        <x:v>متابعة الفواتير والذمم المدينة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4">
      <x:c r="A4" s="10" t="str">
        <x:v>تابع فواتير العملاء وحالة السداد والأرصدة المستحقة والمتأخرة في ملف عملي واحد.</x:v>
      </x:c>
      <x:c r="B4" s="10"/>
      <x:c r="C4" s="10"/>
      <x:c r="D4" s="10"/>
      <x:c r="E4" s="10"/>
      <x:c r="F4" s="10"/>
      <x:c r="G4" s="10"/>
      <x:c r="H4" s="10"/>
    </x:row>
    <x:row r="6">
      <x:c r="A6" s="16" t="str">
        <x:v>البدء السريع</x:v>
      </x:c>
      <x:c r="B6" s="16"/>
      <x:c r="C6" s="16"/>
      <x:c r="D6" s="16"/>
      <x:c r="E6" s="16"/>
      <x:c r="F6" s="16"/>
      <x:c r="G6" s="16"/>
      <x:c r="H6" s="16"/>
    </x:row>
    <x:row r="8">
      <x:c r="A8" s="22" t="str">
        <x:v>1</x:v>
      </x:c>
      <x:c r="B8" s="26" t="str">
        <x:v>إعداد الملف</x:v>
      </x:c>
      <x:c r="C8" s="29" t="str">
        <x:v>أدخل بيانات المنشأة والعملة وسنة التقرير وقائمة العملاء في ورقة الإعداد.</x:v>
      </x:c>
      <x:c r="D8" s="29"/>
      <x:c r="E8" s="29"/>
      <x:c r="F8" s="29"/>
      <x:c r="G8" s="29"/>
      <x:c r="H8" s="29"/>
    </x:row>
    <x:row r="9">
      <x:c r="A9" s="22" t="str">
        <x:v>2</x:v>
      </x:c>
      <x:c r="B9" s="26" t="str">
        <x:v>تسجيل الفواتير</x:v>
      </x:c>
      <x:c r="C9" s="29" t="str">
        <x:v>أدخل كل فاتورة في ورقة الفواتير، بما في ذلك التاريخ وتاريخ الاستحقاق والعميل والمبلغ.</x:v>
      </x:c>
      <x:c r="D9" s="29"/>
      <x:c r="E9" s="29"/>
      <x:c r="F9" s="29"/>
      <x:c r="G9" s="29"/>
      <x:c r="H9" s="29"/>
    </x:row>
    <x:row r="10">
      <x:c r="A10" s="22" t="str">
        <x:v>3</x:v>
      </x:c>
      <x:c r="B10" s="26" t="str">
        <x:v>تسجيل الدفعات</x:v>
      </x:c>
      <x:c r="C10" s="29" t="str">
        <x:v>أدخل المبلغ المدفوع وتاريخ الدفع عند استلام المبلغ.</x:v>
      </x:c>
      <x:c r="D10" s="29"/>
      <x:c r="E10" s="29"/>
      <x:c r="F10" s="29"/>
      <x:c r="G10" s="29"/>
      <x:c r="H10" s="29"/>
    </x:row>
    <x:row r="11">
      <x:c r="A11" s="22" t="str">
        <x:v>4</x:v>
      </x:c>
      <x:c r="B11" s="26" t="str">
        <x:v>مراجعة الذمم</x:v>
      </x:c>
      <x:c r="C11" s="29" t="str">
        <x:v>استخدم ملخص الذمم لمراجعة الأرصدة المستحقة والمتأخرة والفواتير المسددة.</x:v>
      </x:c>
      <x:c r="D11" s="29"/>
      <x:c r="E11" s="29"/>
      <x:c r="F11" s="29"/>
      <x:c r="G11" s="29"/>
      <x:c r="H11" s="29"/>
    </x:row>
    <x:row r="12">
      <x:c r="A12" s="22" t="str">
        <x:v>5</x:v>
      </x:c>
      <x:c r="B12" s="26" t="str">
        <x:v>مراجعة العملاء</x:v>
      </x:c>
      <x:c r="C12" s="29" t="str">
        <x:v>استخدم ملخص العملاء ولوحة المعلومات لمعرفة العملاء ذوي أعلى أرصدة مستحقة.</x:v>
      </x:c>
      <x:c r="D12" s="29"/>
      <x:c r="E12" s="29"/>
      <x:c r="F12" s="29"/>
      <x:c r="G12" s="29"/>
      <x:c r="H12" s="29"/>
    </x:row>
    <x:row r="14">
      <x:c r="A14" s="16" t="str">
        <x:v>مهم</x:v>
      </x:c>
      <x:c r="B14" s="16"/>
      <x:c r="C14" s="16"/>
      <x:c r="D14" s="16"/>
      <x:c r="E14" s="16"/>
      <x:c r="F14" s="16"/>
      <x:c r="G14" s="16"/>
      <x:c r="H14" s="16"/>
    </x:row>
    <x:row r="16">
      <x:c r="A16" s="26" t="str">
        <x:v>المبالغ</x:v>
      </x:c>
      <x:c r="B16" s="29" t="str">
        <x:v>أدخل مبالغ موجبة للفواتير والدفعات فقط.</x:v>
      </x:c>
      <x:c r="C16" s="29"/>
      <x:c r="D16" s="29"/>
      <x:c r="E16" s="29"/>
      <x:c r="F16" s="29"/>
      <x:c r="G16" s="29"/>
      <x:c r="H16" s="29"/>
    </x:row>
    <x:row r="17">
      <x:c r="A17" s="26" t="str">
        <x:v>حالة السداد</x:v>
      </x:c>
      <x:c r="B17" s="29" t="str">
        <x:v>تُحسب الحالة من المبلغ المدفوع والرصيد المستحق وتاريخ الاستحقاق.</x:v>
      </x:c>
      <x:c r="C17" s="29"/>
      <x:c r="D17" s="29"/>
      <x:c r="E17" s="29"/>
      <x:c r="F17" s="29"/>
      <x:c r="G17" s="29"/>
      <x:c r="H17" s="29"/>
    </x:row>
    <x:row r="18">
      <x:c r="A18" s="26" t="str">
        <x:v>منطق التأخير</x:v>
      </x:c>
      <x:c r="B18" s="29" t="str">
        <x:v>تُعد الفاتورة متأخرة إذا كان الرصيد المستحق أكبر من صفر وتجاوز تاريخ الاستحقاق.</x:v>
      </x:c>
      <x:c r="C18" s="29"/>
      <x:c r="D18" s="29"/>
      <x:c r="E18" s="29"/>
      <x:c r="F18" s="29"/>
      <x:c r="G18" s="29"/>
      <x:c r="H18" s="29"/>
    </x:row>
    <x:row r="19">
      <x:c r="A19" s="26" t="str">
        <x:v>النطاق</x:v>
      </x:c>
      <x:c r="B19" s="29" t="str">
        <x:v>هذا الملف مخصص لإدارة الذمم المدينة ولا يُعد نظام محاسبة أو ضرائب أو ضريبة قيمة مضافة أو تدقيق أو استشارة قانونية.</x:v>
      </x:c>
      <x:c r="C19" s="29"/>
      <x:c r="D19" s="29"/>
      <x:c r="E19" s="29"/>
      <x:c r="F19" s="29"/>
      <x:c r="G19" s="29"/>
      <x:c r="H19" s="29"/>
    </x:row>
    <x:row r="21">
      <x:c r="A21" s="33" t="str">
        <x:v>LSTBooks | متتبع الفواتير والذمم المدينة | Microsoft Excel 2021+ (Windows/macOS)</x:v>
      </x:c>
      <x:c r="B21" s="33"/>
      <x:c r="C21" s="33"/>
      <x:c r="D21" s="33"/>
      <x:c r="E21" s="33"/>
      <x:c r="F21" s="33"/>
      <x:c r="G21" s="33"/>
      <x:c r="H21" s="33"/>
    </x:row>
  </x:sheetData>
  <x:mergeCells>
    <x:mergeCell ref="A1:H2"/>
    <x:mergeCell ref="A4:H4"/>
    <x:mergeCell ref="A6:H6"/>
    <x:mergeCell ref="C8:H8"/>
    <x:mergeCell ref="C9:H9"/>
    <x:mergeCell ref="C10:H10"/>
    <x:mergeCell ref="C11:H11"/>
    <x:mergeCell ref="C12:H12"/>
    <x:mergeCell ref="A14:H14"/>
    <x:mergeCell ref="B16:H16"/>
    <x:mergeCell ref="B17:H17"/>
    <x:mergeCell ref="B18:H18"/>
    <x:mergeCell ref="B19:H19"/>
    <x:mergeCell ref="A21:H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rightToLeft="1" workbookViewId="0"/>
  </x:sheetViews>
  <x:sheetFormatPr defaultRowHeight="15"/>
  <x:cols>
    <x:col min="1" max="1" width="26" hidden="0" customWidth="1"/>
    <x:col min="2" max="2" width="18" hidden="0" customWidth="1"/>
    <x:col min="5" max="5" width="22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4" t="str">
        <x:v>الإعداد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4">
      <x:c r="A4" s="16" t="str">
        <x:v>بيانات المنشأة والتقرير</x:v>
      </x:c>
      <x:c r="B4" s="16"/>
      <x:c r="C4" s="16"/>
      <x:c r="D4" s="16"/>
      <x:c r="E4" s="16" t="str">
        <x:v>كيفية استخدام الإعدادات</x:v>
      </x:c>
      <x:c r="F4" s="16"/>
      <x:c r="G4" s="16"/>
      <x:c r="H4" s="16"/>
    </x:row>
    <x:row r="6">
      <x:c r="A6" s="26" t="str">
        <x:v>اسم المنشأة</x:v>
      </x:c>
      <x:c r="B6" s="38" t="str"/>
      <x:c r="E6" s="26" t="str">
        <x:v>اسم المنشأة</x:v>
      </x:c>
      <x:c r="F6" s="29" t="str">
        <x:v>يعرّف الملف ويظهر في لوحة المعلومات.</x:v>
      </x:c>
      <x:c r="G6" s="29"/>
      <x:c r="H6" s="29"/>
    </x:row>
    <x:row r="7">
      <x:c r="A7" s="26" t="str">
        <x:v>رمز العملة</x:v>
      </x:c>
      <x:c r="B7" s="38" t="str">
        <x:v>USD</x:v>
      </x:c>
      <x:c r="E7" s="26" t="str">
        <x:v>رمز العملة</x:v>
      </x:c>
      <x:c r="F7" s="29" t="str">
        <x:v>استخدم USD أو AED أو EUR أو GBP أو SAR أو QAR أو أي رمز آخر.</x:v>
      </x:c>
      <x:c r="G7" s="29"/>
      <x:c r="H7" s="29"/>
    </x:row>
    <x:row r="8">
      <x:c r="A8" s="26" t="str">
        <x:v>سنة التقرير</x:v>
      </x:c>
      <x:c r="B8" s="38" t="n">
        <x:v>2026</x:v>
      </x:c>
      <x:c r="E8" s="26" t="str">
        <x:v>سنة التقرير</x:v>
      </x:c>
      <x:c r="F8" s="29" t="str">
        <x:v>تتحكم في ملخص السنة ولوحة المعلومات.</x:v>
      </x:c>
      <x:c r="G8" s="29"/>
      <x:c r="H8" s="29"/>
    </x:row>
    <x:row r="11">
      <x:c r="A11" s="16" t="str">
        <x:v>قائمة العملاء</x:v>
      </x:c>
      <x:c r="B11" s="16"/>
      <x:c r="C11" s="16"/>
      <x:c r="D11" s="16"/>
    </x:row>
    <x:row r="13">
      <x:c r="A13" s="38" t="str">
        <x:v>العميل أ</x:v>
      </x:c>
    </x:row>
    <x:row r="14">
      <x:c r="A14" s="38" t="str">
        <x:v>العميل ب</x:v>
      </x:c>
    </x:row>
    <x:row r="15">
      <x:c r="A15" s="38" t="str">
        <x:v>العميل ج</x:v>
      </x:c>
    </x:row>
    <x:row r="16">
      <x:c r="A16" s="38" t="str">
        <x:v>العميل د</x:v>
      </x:c>
    </x:row>
    <x:row r="17">
      <x:c r="A17" s="38" t="str">
        <x:v>العميل هـ</x:v>
      </x:c>
    </x:row>
    <x:row r="18">
      <x:c r="A18" s="38" t="str">
        <x:v>العميل و</x:v>
      </x:c>
    </x:row>
    <x:row r="19">
      <x:c r="A19" s="38" t="str">
        <x:v>العميل ز</x:v>
      </x:c>
    </x:row>
    <x:row r="20">
      <x:c r="A20" s="38" t="str">
        <x:v>العميل ح</x:v>
      </x:c>
    </x:row>
    <x:row r="21">
      <x:c r="A21" s="38" t="str">
        <x:v>العميل ط</x:v>
      </x:c>
    </x:row>
    <x:row r="22">
      <x:c r="A22" s="38" t="str">
        <x:v>العميل ي</x:v>
      </x:c>
    </x:row>
    <x:row r="25">
      <x:c r="A25" s="10" t="str">
        <x:v>استبدل أسماء العملاء التجريبية بأسماء عملائك. اجعل كل اسم فريداً لضمان دقة الملخصات.</x:v>
      </x:c>
      <x:c r="B25" s="10"/>
      <x:c r="C25" s="10"/>
      <x:c r="D25" s="10"/>
      <x:c r="E25" s="10"/>
      <x:c r="F25" s="10"/>
      <x:c r="G25" s="10"/>
      <x:c r="H25" s="10"/>
    </x:row>
    <x:row r="26">
      <x:c r="A26" s="10"/>
      <x:c r="B26" s="10"/>
      <x:c r="C26" s="10"/>
      <x:c r="D26" s="10"/>
      <x:c r="E26" s="10"/>
      <x:c r="F26" s="10"/>
      <x:c r="G26" s="10"/>
      <x:c r="H26" s="10"/>
    </x:row>
  </x:sheetData>
  <x:mergeCells>
    <x:mergeCell ref="A1:H2"/>
    <x:mergeCell ref="A4:D4"/>
    <x:mergeCell ref="E4:H4"/>
    <x:mergeCell ref="F6:H6"/>
    <x:mergeCell ref="F7:H7"/>
    <x:mergeCell ref="F8:H8"/>
    <x:mergeCell ref="A11:D11"/>
    <x:mergeCell ref="A25:H2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rightToLeft="1" workbookViewId="0"/>
  </x:sheetViews>
  <x:sheetFormatPr defaultRowHeight="15"/>
  <x:cols>
    <x:col min="1" max="1" width="14" hidden="0" customWidth="1"/>
    <x:col min="2" max="2" width="16" hidden="0" customWidth="1"/>
    <x:col min="3" max="3" width="24" hidden="0" customWidth="1"/>
    <x:col min="4" max="4" width="28" hidden="0" customWidth="1"/>
    <x:col min="5" max="5" width="14" hidden="0" customWidth="1"/>
    <x:col min="6" max="6" width="15" hidden="0" customWidth="1"/>
    <x:col min="7" max="7" width="15" hidden="0" customWidth="1"/>
    <x:col min="8" max="8" width="14" hidden="0" customWidth="1"/>
    <x:col min="9" max="9" width="15" hidden="0" customWidth="1"/>
    <x:col min="10" max="10" width="14" hidden="0" customWidth="1"/>
    <x:col min="11" max="11" width="14" hidden="0" customWidth="1"/>
    <x:col min="12" max="12" width="12" hidden="0" customWidth="1"/>
    <x:col min="13" max="13" width="18" hidden="0" customWidth="1"/>
    <x:col min="14" max="14" width="24" hidden="0" customWidth="1"/>
  </x:cols>
  <x:sheetData>
    <x:row r="1">
      <x:c r="A1" s="4" t="str">
        <x:v>الفواتير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>
      <x:c r="A3" s="10" t="str">
        <x:v>أدخل بيانات الفاتورة في الأعمدة البيضاء. يتم حساب الرصيد المستحق والحالة وأيام التأخير وسنة الفاتورة تلقائياً.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</x:row>
    <x:row r="5">
      <x:c r="A5" s="45" t="str">
        <x:v>تاريخ الفاتورة</x:v>
      </x:c>
      <x:c r="B5" s="45" t="str">
        <x:v>رقم الفاتورة</x:v>
      </x:c>
      <x:c r="C5" s="45" t="str">
        <x:v>العميل</x:v>
      </x:c>
      <x:c r="D5" s="45" t="str">
        <x:v>الوصف</x:v>
      </x:c>
      <x:c r="E5" s="45" t="str">
        <x:v>تاريخ الاستحقاق</x:v>
      </x:c>
      <x:c r="F5" s="45" t="str">
        <x:v>مبلغ الفاتورة</x:v>
      </x:c>
      <x:c r="G5" s="45" t="str">
        <x:v>المبلغ المدفوع</x:v>
      </x:c>
      <x:c r="H5" s="45" t="str">
        <x:v>تاريخ الدفع</x:v>
      </x:c>
      <x:c r="I5" s="45" t="str">
        <x:v>الرصيد المستحق</x:v>
      </x:c>
      <x:c r="J5" s="45" t="str">
        <x:v>الحالة</x:v>
      </x:c>
      <x:c r="K5" s="45" t="str">
        <x:v>أيام التأخير</x:v>
      </x:c>
      <x:c r="L5" s="45" t="str">
        <x:v>سنة الفاتورة</x:v>
      </x:c>
      <x:c r="M5" s="45" t="str">
        <x:v>المرجع / أمر الشراء</x:v>
      </x:c>
      <x:c r="N5" s="45" t="str">
        <x:v>ملاحظات</x:v>
      </x:c>
    </x:row>
    <x:row r="6">
      <x:c r="A6" s="56"/>
      <x:c r="B6" s="38"/>
      <x:c r="C6" s="38"/>
      <x:c r="D6" s="38"/>
      <x:c r="E6" s="56"/>
      <x:c r="F6" s="58"/>
      <x:c r="G6" s="58"/>
      <x:c r="H6" s="58"/>
      <x:c r="I6" s="59" t="str">
        <x:f>IF($A6="","",MAX(0,$F6-$G6))</x:f>
      </x:c>
      <x:c r="J6" s="52" t="str">
        <x:f>IF($A6="","",IF($I6=0,"مسددة",IF($E6&lt;TODAY(),"المتأخر",IF($G6&gt;0,"مدفوعة جزئياً","مفتوحة"))))</x:f>
      </x:c>
      <x:c r="K6" s="52" t="n">
        <x:f>IF(OR($A6="",$I6=0,$E6&gt;=TODAY()),0,TODAY()-$E6)</x:f>
        <x:v>0</x:v>
      </x:c>
      <x:c r="L6" s="52" t="str">
        <x:f>IF($A6="","",YEAR($A6))</x:f>
      </x:c>
      <x:c r="M6" s="38"/>
      <x:c r="N6" s="38"/>
    </x:row>
    <x:row r="7">
      <x:c r="A7" s="56"/>
      <x:c r="B7" s="38"/>
      <x:c r="C7" s="38"/>
      <x:c r="D7" s="38"/>
      <x:c r="E7" s="56"/>
      <x:c r="F7" s="58"/>
      <x:c r="G7" s="58"/>
      <x:c r="H7" s="58"/>
      <x:c r="I7" s="59" t="str">
        <x:f>IF($A7="","",MAX(0,$F7-$G7))</x:f>
      </x:c>
      <x:c r="J7" s="52" t="str">
        <x:f>IF($A7="","",IF($I7=0,"مسددة",IF($E7&lt;TODAY(),"المتأخر",IF($G7&gt;0,"مدفوعة جزئياً","مفتوحة"))))</x:f>
      </x:c>
      <x:c r="K7" s="52" t="n">
        <x:f>IF(OR($A7="",$I7=0,$E7&gt;=TODAY()),0,TODAY()-$E7)</x:f>
        <x:v>0</x:v>
      </x:c>
      <x:c r="L7" s="52" t="str">
        <x:f>IF($A7="","",YEAR($A7))</x:f>
      </x:c>
      <x:c r="M7" s="38"/>
      <x:c r="N7" s="38"/>
    </x:row>
    <x:row r="8">
      <x:c r="A8" s="56"/>
      <x:c r="B8" s="38"/>
      <x:c r="C8" s="38"/>
      <x:c r="D8" s="38"/>
      <x:c r="E8" s="56"/>
      <x:c r="F8" s="58"/>
      <x:c r="G8" s="58"/>
      <x:c r="H8" s="58"/>
      <x:c r="I8" s="59" t="str">
        <x:f>IF($A8="","",MAX(0,$F8-$G8))</x:f>
      </x:c>
      <x:c r="J8" s="52" t="str">
        <x:f>IF($A8="","",IF($I8=0,"مسددة",IF($E8&lt;TODAY(),"المتأخر",IF($G8&gt;0,"مدفوعة جزئياً","مفتوحة"))))</x:f>
      </x:c>
      <x:c r="K8" s="52" t="n">
        <x:f>IF(OR($A8="",$I8=0,$E8&gt;=TODAY()),0,TODAY()-$E8)</x:f>
        <x:v>0</x:v>
      </x:c>
      <x:c r="L8" s="52" t="str">
        <x:f>IF($A8="","",YEAR($A8))</x:f>
      </x:c>
      <x:c r="M8" s="38"/>
      <x:c r="N8" s="38"/>
    </x:row>
    <x:row r="9">
      <x:c r="A9" s="56"/>
      <x:c r="B9" s="38"/>
      <x:c r="C9" s="38"/>
      <x:c r="D9" s="38"/>
      <x:c r="E9" s="56"/>
      <x:c r="F9" s="58"/>
      <x:c r="G9" s="58"/>
      <x:c r="H9" s="58"/>
      <x:c r="I9" s="59" t="str">
        <x:f>IF($A9="","",MAX(0,$F9-$G9))</x:f>
      </x:c>
      <x:c r="J9" s="52" t="str">
        <x:f>IF($A9="","",IF($I9=0,"مسددة",IF($E9&lt;TODAY(),"المتأخر",IF($G9&gt;0,"مدفوعة جزئياً","مفتوحة"))))</x:f>
      </x:c>
      <x:c r="K9" s="52" t="n">
        <x:f>IF(OR($A9="",$I9=0,$E9&gt;=TODAY()),0,TODAY()-$E9)</x:f>
        <x:v>0</x:v>
      </x:c>
      <x:c r="L9" s="52" t="str">
        <x:f>IF($A9="","",YEAR($A9))</x:f>
      </x:c>
      <x:c r="M9" s="38"/>
      <x:c r="N9" s="38"/>
    </x:row>
    <x:row r="10">
      <x:c r="A10" s="56"/>
      <x:c r="B10" s="38"/>
      <x:c r="C10" s="38"/>
      <x:c r="D10" s="38"/>
      <x:c r="E10" s="56"/>
      <x:c r="F10" s="58"/>
      <x:c r="G10" s="58"/>
      <x:c r="H10" s="58"/>
      <x:c r="I10" s="59" t="str">
        <x:f>IF($A10="","",MAX(0,$F10-$G10))</x:f>
      </x:c>
      <x:c r="J10" s="52" t="str">
        <x:f>IF($A10="","",IF($I10=0,"مسددة",IF($E10&lt;TODAY(),"المتأخر",IF($G10&gt;0,"مدفوعة جزئياً","مفتوحة"))))</x:f>
      </x:c>
      <x:c r="K10" s="52" t="n">
        <x:f>IF(OR($A10="",$I10=0,$E10&gt;=TODAY()),0,TODAY()-$E10)</x:f>
        <x:v>0</x:v>
      </x:c>
      <x:c r="L10" s="52" t="str">
        <x:f>IF($A10="","",YEAR($A10))</x:f>
      </x:c>
      <x:c r="M10" s="38"/>
      <x:c r="N10" s="38"/>
    </x:row>
    <x:row r="11">
      <x:c r="A11" s="56"/>
      <x:c r="B11" s="38"/>
      <x:c r="C11" s="38"/>
      <x:c r="D11" s="38"/>
      <x:c r="E11" s="56"/>
      <x:c r="F11" s="58"/>
      <x:c r="G11" s="58"/>
      <x:c r="H11" s="58"/>
      <x:c r="I11" s="59" t="str">
        <x:f>IF($A11="","",MAX(0,$F11-$G11))</x:f>
      </x:c>
      <x:c r="J11" s="52" t="str">
        <x:f>IF($A11="","",IF($I11=0,"مسددة",IF($E11&lt;TODAY(),"المتأخر",IF($G11&gt;0,"مدفوعة جزئياً","مفتوحة"))))</x:f>
      </x:c>
      <x:c r="K11" s="52" t="n">
        <x:f>IF(OR($A11="",$I11=0,$E11&gt;=TODAY()),0,TODAY()-$E11)</x:f>
        <x:v>0</x:v>
      </x:c>
      <x:c r="L11" s="52" t="str">
        <x:f>IF($A11="","",YEAR($A11))</x:f>
      </x:c>
      <x:c r="M11" s="38"/>
      <x:c r="N11" s="38"/>
    </x:row>
    <x:row r="12">
      <x:c r="A12" s="56"/>
      <x:c r="B12" s="38"/>
      <x:c r="C12" s="38"/>
      <x:c r="D12" s="38"/>
      <x:c r="E12" s="56"/>
      <x:c r="F12" s="58"/>
      <x:c r="G12" s="58"/>
      <x:c r="H12" s="58"/>
      <x:c r="I12" s="59" t="str">
        <x:f>IF($A12="","",MAX(0,$F12-$G12))</x:f>
      </x:c>
      <x:c r="J12" s="52" t="str">
        <x:f>IF($A12="","",IF($I12=0,"مسددة",IF($E12&lt;TODAY(),"المتأخر",IF($G12&gt;0,"مدفوعة جزئياً","مفتوحة"))))</x:f>
      </x:c>
      <x:c r="K12" s="52" t="n">
        <x:f>IF(OR($A12="",$I12=0,$E12&gt;=TODAY()),0,TODAY()-$E12)</x:f>
        <x:v>0</x:v>
      </x:c>
      <x:c r="L12" s="52" t="str">
        <x:f>IF($A12="","",YEAR($A12))</x:f>
      </x:c>
      <x:c r="M12" s="38"/>
      <x:c r="N12" s="38"/>
    </x:row>
    <x:row r="13">
      <x:c r="A13" s="56"/>
      <x:c r="B13" s="38"/>
      <x:c r="C13" s="38"/>
      <x:c r="D13" s="38"/>
      <x:c r="E13" s="56"/>
      <x:c r="F13" s="58"/>
      <x:c r="G13" s="58"/>
      <x:c r="H13" s="58"/>
      <x:c r="I13" s="59" t="str">
        <x:f>IF($A13="","",MAX(0,$F13-$G13))</x:f>
      </x:c>
      <x:c r="J13" s="52" t="str">
        <x:f>IF($A13="","",IF($I13=0,"مسددة",IF($E13&lt;TODAY(),"المتأخر",IF($G13&gt;0,"مدفوعة جزئياً","مفتوحة"))))</x:f>
      </x:c>
      <x:c r="K13" s="52" t="n">
        <x:f>IF(OR($A13="",$I13=0,$E13&gt;=TODAY()),0,TODAY()-$E13)</x:f>
        <x:v>0</x:v>
      </x:c>
      <x:c r="L13" s="52" t="str">
        <x:f>IF($A13="","",YEAR($A13))</x:f>
      </x:c>
      <x:c r="M13" s="38"/>
      <x:c r="N13" s="38"/>
    </x:row>
    <x:row r="14">
      <x:c r="A14" s="56"/>
      <x:c r="B14" s="38"/>
      <x:c r="C14" s="38"/>
      <x:c r="D14" s="38"/>
      <x:c r="E14" s="56"/>
      <x:c r="F14" s="58"/>
      <x:c r="G14" s="58"/>
      <x:c r="H14" s="58"/>
      <x:c r="I14" s="59" t="str">
        <x:f>IF($A14="","",MAX(0,$F14-$G14))</x:f>
      </x:c>
      <x:c r="J14" s="52" t="str">
        <x:f>IF($A14="","",IF($I14=0,"مسددة",IF($E14&lt;TODAY(),"المتأخر",IF($G14&gt;0,"مدفوعة جزئياً","مفتوحة"))))</x:f>
      </x:c>
      <x:c r="K14" s="52" t="n">
        <x:f>IF(OR($A14="",$I14=0,$E14&gt;=TODAY()),0,TODAY()-$E14)</x:f>
        <x:v>0</x:v>
      </x:c>
      <x:c r="L14" s="52" t="str">
        <x:f>IF($A14="","",YEAR($A14))</x:f>
      </x:c>
      <x:c r="M14" s="38"/>
      <x:c r="N14" s="38"/>
    </x:row>
    <x:row r="15">
      <x:c r="A15" s="56"/>
      <x:c r="B15" s="38"/>
      <x:c r="C15" s="38"/>
      <x:c r="D15" s="38"/>
      <x:c r="E15" s="56"/>
      <x:c r="F15" s="58"/>
      <x:c r="G15" s="58"/>
      <x:c r="H15" s="58"/>
      <x:c r="I15" s="59" t="str">
        <x:f>IF($A15="","",MAX(0,$F15-$G15))</x:f>
      </x:c>
      <x:c r="J15" s="52" t="str">
        <x:f>IF($A15="","",IF($I15=0,"مسددة",IF($E15&lt;TODAY(),"المتأخر",IF($G15&gt;0,"مدفوعة جزئياً","مفتوحة"))))</x:f>
      </x:c>
      <x:c r="K15" s="52" t="n">
        <x:f>IF(OR($A15="",$I15=0,$E15&gt;=TODAY()),0,TODAY()-$E15)</x:f>
        <x:v>0</x:v>
      </x:c>
      <x:c r="L15" s="52" t="str">
        <x:f>IF($A15="","",YEAR($A15))</x:f>
      </x:c>
      <x:c r="M15" s="38"/>
      <x:c r="N15" s="38"/>
    </x:row>
    <x:row r="16">
      <x:c r="A16" s="56"/>
      <x:c r="B16" s="38"/>
      <x:c r="C16" s="38"/>
      <x:c r="D16" s="38"/>
      <x:c r="E16" s="56"/>
      <x:c r="F16" s="58"/>
      <x:c r="G16" s="58"/>
      <x:c r="H16" s="58"/>
      <x:c r="I16" s="59" t="str">
        <x:f>IF($A16="","",MAX(0,$F16-$G16))</x:f>
      </x:c>
      <x:c r="J16" s="52" t="str">
        <x:f>IF($A16="","",IF($I16=0,"مسددة",IF($E16&lt;TODAY(),"المتأخر",IF($G16&gt;0,"مدفوعة جزئياً","مفتوحة"))))</x:f>
      </x:c>
      <x:c r="K16" s="52" t="n">
        <x:f>IF(OR($A16="",$I16=0,$E16&gt;=TODAY()),0,TODAY()-$E16)</x:f>
        <x:v>0</x:v>
      </x:c>
      <x:c r="L16" s="52" t="str">
        <x:f>IF($A16="","",YEAR($A16))</x:f>
      </x:c>
      <x:c r="M16" s="38"/>
      <x:c r="N16" s="38"/>
    </x:row>
    <x:row r="17">
      <x:c r="A17" s="56"/>
      <x:c r="B17" s="38"/>
      <x:c r="C17" s="38"/>
      <x:c r="D17" s="38"/>
      <x:c r="E17" s="56"/>
      <x:c r="F17" s="58"/>
      <x:c r="G17" s="58"/>
      <x:c r="H17" s="58"/>
      <x:c r="I17" s="59" t="str">
        <x:f>IF($A17="","",MAX(0,$F17-$G17))</x:f>
      </x:c>
      <x:c r="J17" s="52" t="str">
        <x:f>IF($A17="","",IF($I17=0,"مسددة",IF($E17&lt;TODAY(),"المتأخر",IF($G17&gt;0,"مدفوعة جزئياً","مفتوحة"))))</x:f>
      </x:c>
      <x:c r="K17" s="52" t="n">
        <x:f>IF(OR($A17="",$I17=0,$E17&gt;=TODAY()),0,TODAY()-$E17)</x:f>
        <x:v>0</x:v>
      </x:c>
      <x:c r="L17" s="52" t="str">
        <x:f>IF($A17="","",YEAR($A17))</x:f>
      </x:c>
      <x:c r="M17" s="38"/>
      <x:c r="N17" s="38"/>
    </x:row>
    <x:row r="18">
      <x:c r="A18" s="56"/>
      <x:c r="B18" s="38"/>
      <x:c r="C18" s="38"/>
      <x:c r="D18" s="38"/>
      <x:c r="E18" s="56"/>
      <x:c r="F18" s="58"/>
      <x:c r="G18" s="58"/>
      <x:c r="H18" s="58"/>
      <x:c r="I18" s="59" t="str">
        <x:f>IF($A18="","",MAX(0,$F18-$G18))</x:f>
      </x:c>
      <x:c r="J18" s="52" t="str">
        <x:f>IF($A18="","",IF($I18=0,"مسددة",IF($E18&lt;TODAY(),"المتأخر",IF($G18&gt;0,"مدفوعة جزئياً","مفتوحة"))))</x:f>
      </x:c>
      <x:c r="K18" s="52" t="n">
        <x:f>IF(OR($A18="",$I18=0,$E18&gt;=TODAY()),0,TODAY()-$E18)</x:f>
        <x:v>0</x:v>
      </x:c>
      <x:c r="L18" s="52" t="str">
        <x:f>IF($A18="","",YEAR($A18))</x:f>
      </x:c>
      <x:c r="M18" s="38"/>
      <x:c r="N18" s="38"/>
    </x:row>
    <x:row r="19">
      <x:c r="A19" s="56"/>
      <x:c r="B19" s="38"/>
      <x:c r="C19" s="38"/>
      <x:c r="D19" s="38"/>
      <x:c r="E19" s="56"/>
      <x:c r="F19" s="58"/>
      <x:c r="G19" s="58"/>
      <x:c r="H19" s="58"/>
      <x:c r="I19" s="59" t="str">
        <x:f>IF($A19="","",MAX(0,$F19-$G19))</x:f>
      </x:c>
      <x:c r="J19" s="52" t="str">
        <x:f>IF($A19="","",IF($I19=0,"مسددة",IF($E19&lt;TODAY(),"المتأخر",IF($G19&gt;0,"مدفوعة جزئياً","مفتوحة"))))</x:f>
      </x:c>
      <x:c r="K19" s="52" t="n">
        <x:f>IF(OR($A19="",$I19=0,$E19&gt;=TODAY()),0,TODAY()-$E19)</x:f>
        <x:v>0</x:v>
      </x:c>
      <x:c r="L19" s="52" t="str">
        <x:f>IF($A19="","",YEAR($A19))</x:f>
      </x:c>
      <x:c r="M19" s="38"/>
      <x:c r="N19" s="38"/>
    </x:row>
    <x:row r="20">
      <x:c r="A20" s="56"/>
      <x:c r="B20" s="38"/>
      <x:c r="C20" s="38"/>
      <x:c r="D20" s="38"/>
      <x:c r="E20" s="56"/>
      <x:c r="F20" s="58"/>
      <x:c r="G20" s="58"/>
      <x:c r="H20" s="58"/>
      <x:c r="I20" s="59" t="str">
        <x:f>IF($A20="","",MAX(0,$F20-$G20))</x:f>
      </x:c>
      <x:c r="J20" s="52" t="str">
        <x:f>IF($A20="","",IF($I20=0,"مسددة",IF($E20&lt;TODAY(),"المتأخر",IF($G20&gt;0,"مدفوعة جزئياً","مفتوحة"))))</x:f>
      </x:c>
      <x:c r="K20" s="52" t="n">
        <x:f>IF(OR($A20="",$I20=0,$E20&gt;=TODAY()),0,TODAY()-$E20)</x:f>
        <x:v>0</x:v>
      </x:c>
      <x:c r="L20" s="52" t="str">
        <x:f>IF($A20="","",YEAR($A20))</x:f>
      </x:c>
      <x:c r="M20" s="38"/>
      <x:c r="N20" s="38"/>
    </x:row>
    <x:row r="21">
      <x:c r="A21" s="56"/>
      <x:c r="B21" s="38"/>
      <x:c r="C21" s="38"/>
      <x:c r="D21" s="38"/>
      <x:c r="E21" s="56"/>
      <x:c r="F21" s="58"/>
      <x:c r="G21" s="58"/>
      <x:c r="H21" s="58"/>
      <x:c r="I21" s="59" t="str">
        <x:f>IF($A21="","",MAX(0,$F21-$G21))</x:f>
      </x:c>
      <x:c r="J21" s="52" t="str">
        <x:f>IF($A21="","",IF($I21=0,"مسددة",IF($E21&lt;TODAY(),"المتأخر",IF($G21&gt;0,"مدفوعة جزئياً","مفتوحة"))))</x:f>
      </x:c>
      <x:c r="K21" s="52" t="n">
        <x:f>IF(OR($A21="",$I21=0,$E21&gt;=TODAY()),0,TODAY()-$E21)</x:f>
        <x:v>0</x:v>
      </x:c>
      <x:c r="L21" s="52" t="str">
        <x:f>IF($A21="","",YEAR($A21))</x:f>
      </x:c>
      <x:c r="M21" s="38"/>
      <x:c r="N21" s="38"/>
    </x:row>
    <x:row r="22">
      <x:c r="A22" s="56"/>
      <x:c r="B22" s="38"/>
      <x:c r="C22" s="38"/>
      <x:c r="D22" s="38"/>
      <x:c r="E22" s="56"/>
      <x:c r="F22" s="58"/>
      <x:c r="G22" s="58"/>
      <x:c r="H22" s="58"/>
      <x:c r="I22" s="59" t="str">
        <x:f>IF($A22="","",MAX(0,$F22-$G22))</x:f>
      </x:c>
      <x:c r="J22" s="52" t="str">
        <x:f>IF($A22="","",IF($I22=0,"مسددة",IF($E22&lt;TODAY(),"المتأخر",IF($G22&gt;0,"مدفوعة جزئياً","مفتوحة"))))</x:f>
      </x:c>
      <x:c r="K22" s="52" t="n">
        <x:f>IF(OR($A22="",$I22=0,$E22&gt;=TODAY()),0,TODAY()-$E22)</x:f>
        <x:v>0</x:v>
      </x:c>
      <x:c r="L22" s="52" t="str">
        <x:f>IF($A22="","",YEAR($A22))</x:f>
      </x:c>
      <x:c r="M22" s="38"/>
      <x:c r="N22" s="38"/>
    </x:row>
    <x:row r="23">
      <x:c r="A23" s="56"/>
      <x:c r="B23" s="38"/>
      <x:c r="C23" s="38"/>
      <x:c r="D23" s="38"/>
      <x:c r="E23" s="56"/>
      <x:c r="F23" s="58"/>
      <x:c r="G23" s="58"/>
      <x:c r="H23" s="58"/>
      <x:c r="I23" s="59" t="str">
        <x:f>IF($A23="","",MAX(0,$F23-$G23))</x:f>
      </x:c>
      <x:c r="J23" s="52" t="str">
        <x:f>IF($A23="","",IF($I23=0,"مسددة",IF($E23&lt;TODAY(),"المتأخر",IF($G23&gt;0,"مدفوعة جزئياً","مفتوحة"))))</x:f>
      </x:c>
      <x:c r="K23" s="52" t="n">
        <x:f>IF(OR($A23="",$I23=0,$E23&gt;=TODAY()),0,TODAY()-$E23)</x:f>
        <x:v>0</x:v>
      </x:c>
      <x:c r="L23" s="52" t="str">
        <x:f>IF($A23="","",YEAR($A23))</x:f>
      </x:c>
      <x:c r="M23" s="38"/>
      <x:c r="N23" s="38"/>
    </x:row>
    <x:row r="24">
      <x:c r="A24" s="56"/>
      <x:c r="B24" s="38"/>
      <x:c r="C24" s="38"/>
      <x:c r="D24" s="38"/>
      <x:c r="E24" s="56"/>
      <x:c r="F24" s="58"/>
      <x:c r="G24" s="58"/>
      <x:c r="H24" s="58"/>
      <x:c r="I24" s="59" t="str">
        <x:f>IF($A24="","",MAX(0,$F24-$G24))</x:f>
      </x:c>
      <x:c r="J24" s="52" t="str">
        <x:f>IF($A24="","",IF($I24=0,"مسددة",IF($E24&lt;TODAY(),"المتأخر",IF($G24&gt;0,"مدفوعة جزئياً","مفتوحة"))))</x:f>
      </x:c>
      <x:c r="K24" s="52" t="n">
        <x:f>IF(OR($A24="",$I24=0,$E24&gt;=TODAY()),0,TODAY()-$E24)</x:f>
        <x:v>0</x:v>
      </x:c>
      <x:c r="L24" s="52" t="str">
        <x:f>IF($A24="","",YEAR($A24))</x:f>
      </x:c>
      <x:c r="M24" s="38"/>
      <x:c r="N24" s="38"/>
    </x:row>
    <x:row r="25">
      <x:c r="A25" s="56"/>
      <x:c r="B25" s="38"/>
      <x:c r="C25" s="38"/>
      <x:c r="D25" s="38"/>
      <x:c r="E25" s="56"/>
      <x:c r="F25" s="58"/>
      <x:c r="G25" s="58"/>
      <x:c r="H25" s="58"/>
      <x:c r="I25" s="59" t="str">
        <x:f>IF($A25="","",MAX(0,$F25-$G25))</x:f>
      </x:c>
      <x:c r="J25" s="52" t="str">
        <x:f>IF($A25="","",IF($I25=0,"مسددة",IF($E25&lt;TODAY(),"المتأخر",IF($G25&gt;0,"مدفوعة جزئياً","مفتوحة"))))</x:f>
      </x:c>
      <x:c r="K25" s="52" t="n">
        <x:f>IF(OR($A25="",$I25=0,$E25&gt;=TODAY()),0,TODAY()-$E25)</x:f>
        <x:v>0</x:v>
      </x:c>
      <x:c r="L25" s="52" t="str">
        <x:f>IF($A25="","",YEAR($A25))</x:f>
      </x:c>
      <x:c r="M25" s="38"/>
      <x:c r="N25" s="38"/>
    </x:row>
    <x:row r="26">
      <x:c r="A26" s="56"/>
      <x:c r="B26" s="38"/>
      <x:c r="C26" s="38"/>
      <x:c r="D26" s="38"/>
      <x:c r="E26" s="56"/>
      <x:c r="F26" s="58"/>
      <x:c r="G26" s="58"/>
      <x:c r="H26" s="58"/>
      <x:c r="I26" s="59" t="str">
        <x:f>IF($A26="","",MAX(0,$F26-$G26))</x:f>
      </x:c>
      <x:c r="J26" s="52" t="str">
        <x:f>IF($A26="","",IF($I26=0,"مسددة",IF($E26&lt;TODAY(),"المتأخر",IF($G26&gt;0,"مدفوعة جزئياً","مفتوحة"))))</x:f>
      </x:c>
      <x:c r="K26" s="52" t="n">
        <x:f>IF(OR($A26="",$I26=0,$E26&gt;=TODAY()),0,TODAY()-$E26)</x:f>
        <x:v>0</x:v>
      </x:c>
      <x:c r="L26" s="52" t="str">
        <x:f>IF($A26="","",YEAR($A26))</x:f>
      </x:c>
      <x:c r="M26" s="38"/>
      <x:c r="N26" s="38"/>
    </x:row>
    <x:row r="27">
      <x:c r="A27" s="56"/>
      <x:c r="B27" s="38"/>
      <x:c r="C27" s="38"/>
      <x:c r="D27" s="38"/>
      <x:c r="E27" s="56"/>
      <x:c r="F27" s="58"/>
      <x:c r="G27" s="58"/>
      <x:c r="H27" s="58"/>
      <x:c r="I27" s="59" t="str">
        <x:f>IF($A27="","",MAX(0,$F27-$G27))</x:f>
      </x:c>
      <x:c r="J27" s="52" t="str">
        <x:f>IF($A27="","",IF($I27=0,"مسددة",IF($E27&lt;TODAY(),"المتأخر",IF($G27&gt;0,"مدفوعة جزئياً","مفتوحة"))))</x:f>
      </x:c>
      <x:c r="K27" s="52" t="n">
        <x:f>IF(OR($A27="",$I27=0,$E27&gt;=TODAY()),0,TODAY()-$E27)</x:f>
        <x:v>0</x:v>
      </x:c>
      <x:c r="L27" s="52" t="str">
        <x:f>IF($A27="","",YEAR($A27))</x:f>
      </x:c>
      <x:c r="M27" s="38"/>
      <x:c r="N27" s="38"/>
    </x:row>
    <x:row r="28">
      <x:c r="A28" s="56"/>
      <x:c r="B28" s="38"/>
      <x:c r="C28" s="38"/>
      <x:c r="D28" s="38"/>
      <x:c r="E28" s="56"/>
      <x:c r="F28" s="58"/>
      <x:c r="G28" s="58"/>
      <x:c r="H28" s="58"/>
      <x:c r="I28" s="59" t="str">
        <x:f>IF($A28="","",MAX(0,$F28-$G28))</x:f>
      </x:c>
      <x:c r="J28" s="52" t="str">
        <x:f>IF($A28="","",IF($I28=0,"مسددة",IF($E28&lt;TODAY(),"المتأخر",IF($G28&gt;0,"مدفوعة جزئياً","مفتوحة"))))</x:f>
      </x:c>
      <x:c r="K28" s="52" t="n">
        <x:f>IF(OR($A28="",$I28=0,$E28&gt;=TODAY()),0,TODAY()-$E28)</x:f>
        <x:v>0</x:v>
      </x:c>
      <x:c r="L28" s="52" t="str">
        <x:f>IF($A28="","",YEAR($A28))</x:f>
      </x:c>
      <x:c r="M28" s="38"/>
      <x:c r="N28" s="38"/>
    </x:row>
    <x:row r="29">
      <x:c r="A29" s="56"/>
      <x:c r="B29" s="38"/>
      <x:c r="C29" s="38"/>
      <x:c r="D29" s="38"/>
      <x:c r="E29" s="56"/>
      <x:c r="F29" s="58"/>
      <x:c r="G29" s="58"/>
      <x:c r="H29" s="58"/>
      <x:c r="I29" s="59" t="str">
        <x:f>IF($A29="","",MAX(0,$F29-$G29))</x:f>
      </x:c>
      <x:c r="J29" s="52" t="str">
        <x:f>IF($A29="","",IF($I29=0,"مسددة",IF($E29&lt;TODAY(),"المتأخر",IF($G29&gt;0,"مدفوعة جزئياً","مفتوحة"))))</x:f>
      </x:c>
      <x:c r="K29" s="52" t="n">
        <x:f>IF(OR($A29="",$I29=0,$E29&gt;=TODAY()),0,TODAY()-$E29)</x:f>
        <x:v>0</x:v>
      </x:c>
      <x:c r="L29" s="52" t="str">
        <x:f>IF($A29="","",YEAR($A29))</x:f>
      </x:c>
      <x:c r="M29" s="38"/>
      <x:c r="N29" s="38"/>
    </x:row>
    <x:row r="30">
      <x:c r="A30" s="56"/>
      <x:c r="B30" s="38"/>
      <x:c r="C30" s="38"/>
      <x:c r="D30" s="38"/>
      <x:c r="E30" s="56"/>
      <x:c r="F30" s="58"/>
      <x:c r="G30" s="58"/>
      <x:c r="H30" s="58"/>
      <x:c r="I30" s="59" t="str">
        <x:f>IF($A30="","",MAX(0,$F30-$G30))</x:f>
      </x:c>
      <x:c r="J30" s="52" t="str">
        <x:f>IF($A30="","",IF($I30=0,"مسددة",IF($E30&lt;TODAY(),"المتأخر",IF($G30&gt;0,"مدفوعة جزئياً","مفتوحة"))))</x:f>
      </x:c>
      <x:c r="K30" s="52" t="n">
        <x:f>IF(OR($A30="",$I30=0,$E30&gt;=TODAY()),0,TODAY()-$E30)</x:f>
        <x:v>0</x:v>
      </x:c>
      <x:c r="L30" s="52" t="str">
        <x:f>IF($A30="","",YEAR($A30))</x:f>
      </x:c>
      <x:c r="M30" s="38"/>
      <x:c r="N30" s="38"/>
    </x:row>
    <x:row r="31">
      <x:c r="A31" s="56"/>
      <x:c r="B31" s="38"/>
      <x:c r="C31" s="38"/>
      <x:c r="D31" s="38"/>
      <x:c r="E31" s="56"/>
      <x:c r="F31" s="58"/>
      <x:c r="G31" s="58"/>
      <x:c r="H31" s="58"/>
      <x:c r="I31" s="59" t="str">
        <x:f>IF($A31="","",MAX(0,$F31-$G31))</x:f>
      </x:c>
      <x:c r="J31" s="52" t="str">
        <x:f>IF($A31="","",IF($I31=0,"مسددة",IF($E31&lt;TODAY(),"المتأخر",IF($G31&gt;0,"مدفوعة جزئياً","مفتوحة"))))</x:f>
      </x:c>
      <x:c r="K31" s="52" t="n">
        <x:f>IF(OR($A31="",$I31=0,$E31&gt;=TODAY()),0,TODAY()-$E31)</x:f>
        <x:v>0</x:v>
      </x:c>
      <x:c r="L31" s="52" t="str">
        <x:f>IF($A31="","",YEAR($A31))</x:f>
      </x:c>
      <x:c r="M31" s="38"/>
      <x:c r="N31" s="38"/>
    </x:row>
    <x:row r="32">
      <x:c r="A32" s="56"/>
      <x:c r="B32" s="38"/>
      <x:c r="C32" s="38"/>
      <x:c r="D32" s="38"/>
      <x:c r="E32" s="56"/>
      <x:c r="F32" s="58"/>
      <x:c r="G32" s="58"/>
      <x:c r="H32" s="58"/>
      <x:c r="I32" s="59" t="str">
        <x:f>IF($A32="","",MAX(0,$F32-$G32))</x:f>
      </x:c>
      <x:c r="J32" s="52" t="str">
        <x:f>IF($A32="","",IF($I32=0,"مسددة",IF($E32&lt;TODAY(),"المتأخر",IF($G32&gt;0,"مدفوعة جزئياً","مفتوحة"))))</x:f>
      </x:c>
      <x:c r="K32" s="52" t="n">
        <x:f>IF(OR($A32="",$I32=0,$E32&gt;=TODAY()),0,TODAY()-$E32)</x:f>
        <x:v>0</x:v>
      </x:c>
      <x:c r="L32" s="52" t="str">
        <x:f>IF($A32="","",YEAR($A32))</x:f>
      </x:c>
      <x:c r="M32" s="38"/>
      <x:c r="N32" s="38"/>
    </x:row>
    <x:row r="33">
      <x:c r="A33" s="56"/>
      <x:c r="B33" s="38"/>
      <x:c r="C33" s="38"/>
      <x:c r="D33" s="38"/>
      <x:c r="E33" s="56"/>
      <x:c r="F33" s="58"/>
      <x:c r="G33" s="58"/>
      <x:c r="H33" s="58"/>
      <x:c r="I33" s="59" t="str">
        <x:f>IF($A33="","",MAX(0,$F33-$G33))</x:f>
      </x:c>
      <x:c r="J33" s="52" t="str">
        <x:f>IF($A33="","",IF($I33=0,"مسددة",IF($E33&lt;TODAY(),"المتأخر",IF($G33&gt;0,"مدفوعة جزئياً","مفتوحة"))))</x:f>
      </x:c>
      <x:c r="K33" s="52" t="n">
        <x:f>IF(OR($A33="",$I33=0,$E33&gt;=TODAY()),0,TODAY()-$E33)</x:f>
        <x:v>0</x:v>
      </x:c>
      <x:c r="L33" s="52" t="str">
        <x:f>IF($A33="","",YEAR($A33))</x:f>
      </x:c>
      <x:c r="M33" s="38"/>
      <x:c r="N33" s="38"/>
    </x:row>
    <x:row r="34">
      <x:c r="A34" s="56"/>
      <x:c r="B34" s="38"/>
      <x:c r="C34" s="38"/>
      <x:c r="D34" s="38"/>
      <x:c r="E34" s="56"/>
      <x:c r="F34" s="58"/>
      <x:c r="G34" s="58"/>
      <x:c r="H34" s="58"/>
      <x:c r="I34" s="59" t="str">
        <x:f>IF($A34="","",MAX(0,$F34-$G34))</x:f>
      </x:c>
      <x:c r="J34" s="52" t="str">
        <x:f>IF($A34="","",IF($I34=0,"مسددة",IF($E34&lt;TODAY(),"المتأخر",IF($G34&gt;0,"مدفوعة جزئياً","مفتوحة"))))</x:f>
      </x:c>
      <x:c r="K34" s="52" t="n">
        <x:f>IF(OR($A34="",$I34=0,$E34&gt;=TODAY()),0,TODAY()-$E34)</x:f>
        <x:v>0</x:v>
      </x:c>
      <x:c r="L34" s="52" t="str">
        <x:f>IF($A34="","",YEAR($A34))</x:f>
      </x:c>
      <x:c r="M34" s="38"/>
      <x:c r="N34" s="38"/>
    </x:row>
    <x:row r="35">
      <x:c r="A35" s="56"/>
      <x:c r="B35" s="38"/>
      <x:c r="C35" s="38"/>
      <x:c r="D35" s="38"/>
      <x:c r="E35" s="56"/>
      <x:c r="F35" s="58"/>
      <x:c r="G35" s="58"/>
      <x:c r="H35" s="58"/>
      <x:c r="I35" s="59" t="str">
        <x:f>IF($A35="","",MAX(0,$F35-$G35))</x:f>
      </x:c>
      <x:c r="J35" s="52" t="str">
        <x:f>IF($A35="","",IF($I35=0,"مسددة",IF($E35&lt;TODAY(),"المتأخر",IF($G35&gt;0,"مدفوعة جزئياً","مفتوحة"))))</x:f>
      </x:c>
      <x:c r="K35" s="52" t="n">
        <x:f>IF(OR($A35="",$I35=0,$E35&gt;=TODAY()),0,TODAY()-$E35)</x:f>
        <x:v>0</x:v>
      </x:c>
      <x:c r="L35" s="52" t="str">
        <x:f>IF($A35="","",YEAR($A35))</x:f>
      </x:c>
      <x:c r="M35" s="38"/>
      <x:c r="N35" s="38"/>
    </x:row>
    <x:row r="36">
      <x:c r="A36" s="56"/>
      <x:c r="B36" s="38"/>
      <x:c r="C36" s="38"/>
      <x:c r="D36" s="38"/>
      <x:c r="E36" s="56"/>
      <x:c r="F36" s="58"/>
      <x:c r="G36" s="58"/>
      <x:c r="H36" s="58"/>
      <x:c r="I36" s="59" t="str">
        <x:f>IF($A36="","",MAX(0,$F36-$G36))</x:f>
      </x:c>
      <x:c r="J36" s="52" t="str">
        <x:f>IF($A36="","",IF($I36=0,"مسددة",IF($E36&lt;TODAY(),"المتأخر",IF($G36&gt;0,"مدفوعة جزئياً","مفتوحة"))))</x:f>
      </x:c>
      <x:c r="K36" s="52" t="n">
        <x:f>IF(OR($A36="",$I36=0,$E36&gt;=TODAY()),0,TODAY()-$E36)</x:f>
        <x:v>0</x:v>
      </x:c>
      <x:c r="L36" s="52" t="str">
        <x:f>IF($A36="","",YEAR($A36))</x:f>
      </x:c>
      <x:c r="M36" s="38"/>
      <x:c r="N36" s="38"/>
    </x:row>
    <x:row r="37">
      <x:c r="A37" s="56"/>
      <x:c r="B37" s="38"/>
      <x:c r="C37" s="38"/>
      <x:c r="D37" s="38"/>
      <x:c r="E37" s="56"/>
      <x:c r="F37" s="58"/>
      <x:c r="G37" s="58"/>
      <x:c r="H37" s="58"/>
      <x:c r="I37" s="59" t="str">
        <x:f>IF($A37="","",MAX(0,$F37-$G37))</x:f>
      </x:c>
      <x:c r="J37" s="52" t="str">
        <x:f>IF($A37="","",IF($I37=0,"مسددة",IF($E37&lt;TODAY(),"المتأخر",IF($G37&gt;0,"مدفوعة جزئياً","مفتوحة"))))</x:f>
      </x:c>
      <x:c r="K37" s="52" t="n">
        <x:f>IF(OR($A37="",$I37=0,$E37&gt;=TODAY()),0,TODAY()-$E37)</x:f>
        <x:v>0</x:v>
      </x:c>
      <x:c r="L37" s="52" t="str">
        <x:f>IF($A37="","",YEAR($A37))</x:f>
      </x:c>
      <x:c r="M37" s="38"/>
      <x:c r="N37" s="38"/>
    </x:row>
    <x:row r="38">
      <x:c r="A38" s="56"/>
      <x:c r="B38" s="38"/>
      <x:c r="C38" s="38"/>
      <x:c r="D38" s="38"/>
      <x:c r="E38" s="56"/>
      <x:c r="F38" s="58"/>
      <x:c r="G38" s="58"/>
      <x:c r="H38" s="58"/>
      <x:c r="I38" s="59" t="str">
        <x:f>IF($A38="","",MAX(0,$F38-$G38))</x:f>
      </x:c>
      <x:c r="J38" s="52" t="str">
        <x:f>IF($A38="","",IF($I38=0,"مسددة",IF($E38&lt;TODAY(),"المتأخر",IF($G38&gt;0,"مدفوعة جزئياً","مفتوحة"))))</x:f>
      </x:c>
      <x:c r="K38" s="52" t="n">
        <x:f>IF(OR($A38="",$I38=0,$E38&gt;=TODAY()),0,TODAY()-$E38)</x:f>
        <x:v>0</x:v>
      </x:c>
      <x:c r="L38" s="52" t="str">
        <x:f>IF($A38="","",YEAR($A38))</x:f>
      </x:c>
      <x:c r="M38" s="38"/>
      <x:c r="N38" s="38"/>
    </x:row>
    <x:row r="39">
      <x:c r="A39" s="56"/>
      <x:c r="B39" s="38"/>
      <x:c r="C39" s="38"/>
      <x:c r="D39" s="38"/>
      <x:c r="E39" s="56"/>
      <x:c r="F39" s="58"/>
      <x:c r="G39" s="58"/>
      <x:c r="H39" s="58"/>
      <x:c r="I39" s="59" t="str">
        <x:f>IF($A39="","",MAX(0,$F39-$G39))</x:f>
      </x:c>
      <x:c r="J39" s="52" t="str">
        <x:f>IF($A39="","",IF($I39=0,"مسددة",IF($E39&lt;TODAY(),"المتأخر",IF($G39&gt;0,"مدفوعة جزئياً","مفتوحة"))))</x:f>
      </x:c>
      <x:c r="K39" s="52" t="n">
        <x:f>IF(OR($A39="",$I39=0,$E39&gt;=TODAY()),0,TODAY()-$E39)</x:f>
        <x:v>0</x:v>
      </x:c>
      <x:c r="L39" s="52" t="str">
        <x:f>IF($A39="","",YEAR($A39))</x:f>
      </x:c>
      <x:c r="M39" s="38"/>
      <x:c r="N39" s="38"/>
    </x:row>
    <x:row r="40">
      <x:c r="A40" s="56"/>
      <x:c r="B40" s="38"/>
      <x:c r="C40" s="38"/>
      <x:c r="D40" s="38"/>
      <x:c r="E40" s="56"/>
      <x:c r="F40" s="58"/>
      <x:c r="G40" s="58"/>
      <x:c r="H40" s="58"/>
      <x:c r="I40" s="59" t="str">
        <x:f>IF($A40="","",MAX(0,$F40-$G40))</x:f>
      </x:c>
      <x:c r="J40" s="52" t="str">
        <x:f>IF($A40="","",IF($I40=0,"مسددة",IF($E40&lt;TODAY(),"المتأخر",IF($G40&gt;0,"مدفوعة جزئياً","مفتوحة"))))</x:f>
      </x:c>
      <x:c r="K40" s="52" t="n">
        <x:f>IF(OR($A40="",$I40=0,$E40&gt;=TODAY()),0,TODAY()-$E40)</x:f>
        <x:v>0</x:v>
      </x:c>
      <x:c r="L40" s="52" t="str">
        <x:f>IF($A40="","",YEAR($A40))</x:f>
      </x:c>
      <x:c r="M40" s="38"/>
      <x:c r="N40" s="38"/>
    </x:row>
    <x:row r="41">
      <x:c r="A41" s="56"/>
      <x:c r="B41" s="38"/>
      <x:c r="C41" s="38"/>
      <x:c r="D41" s="38"/>
      <x:c r="E41" s="56"/>
      <x:c r="F41" s="58"/>
      <x:c r="G41" s="58"/>
      <x:c r="H41" s="58"/>
      <x:c r="I41" s="59" t="str">
        <x:f>IF($A41="","",MAX(0,$F41-$G41))</x:f>
      </x:c>
      <x:c r="J41" s="52" t="str">
        <x:f>IF($A41="","",IF($I41=0,"مسددة",IF($E41&lt;TODAY(),"المتأخر",IF($G41&gt;0,"مدفوعة جزئياً","مفتوحة"))))</x:f>
      </x:c>
      <x:c r="K41" s="52" t="n">
        <x:f>IF(OR($A41="",$I41=0,$E41&gt;=TODAY()),0,TODAY()-$E41)</x:f>
        <x:v>0</x:v>
      </x:c>
      <x:c r="L41" s="52" t="str">
        <x:f>IF($A41="","",YEAR($A41))</x:f>
      </x:c>
      <x:c r="M41" s="38"/>
      <x:c r="N41" s="38"/>
    </x:row>
    <x:row r="42">
      <x:c r="A42" s="56"/>
      <x:c r="B42" s="38"/>
      <x:c r="C42" s="38"/>
      <x:c r="D42" s="38"/>
      <x:c r="E42" s="56"/>
      <x:c r="F42" s="58"/>
      <x:c r="G42" s="58"/>
      <x:c r="H42" s="58"/>
      <x:c r="I42" s="59" t="str">
        <x:f>IF($A42="","",MAX(0,$F42-$G42))</x:f>
      </x:c>
      <x:c r="J42" s="52" t="str">
        <x:f>IF($A42="","",IF($I42=0,"مسددة",IF($E42&lt;TODAY(),"المتأخر",IF($G42&gt;0,"مدفوعة جزئياً","مفتوحة"))))</x:f>
      </x:c>
      <x:c r="K42" s="52" t="n">
        <x:f>IF(OR($A42="",$I42=0,$E42&gt;=TODAY()),0,TODAY()-$E42)</x:f>
        <x:v>0</x:v>
      </x:c>
      <x:c r="L42" s="52" t="str">
        <x:f>IF($A42="","",YEAR($A42))</x:f>
      </x:c>
      <x:c r="M42" s="38"/>
      <x:c r="N42" s="38"/>
    </x:row>
    <x:row r="43">
      <x:c r="A43" s="56"/>
      <x:c r="B43" s="38"/>
      <x:c r="C43" s="38"/>
      <x:c r="D43" s="38"/>
      <x:c r="E43" s="56"/>
      <x:c r="F43" s="58"/>
      <x:c r="G43" s="58"/>
      <x:c r="H43" s="58"/>
      <x:c r="I43" s="59" t="str">
        <x:f>IF($A43="","",MAX(0,$F43-$G43))</x:f>
      </x:c>
      <x:c r="J43" s="52" t="str">
        <x:f>IF($A43="","",IF($I43=0,"مسددة",IF($E43&lt;TODAY(),"المتأخر",IF($G43&gt;0,"مدفوعة جزئياً","مفتوحة"))))</x:f>
      </x:c>
      <x:c r="K43" s="52" t="n">
        <x:f>IF(OR($A43="",$I43=0,$E43&gt;=TODAY()),0,TODAY()-$E43)</x:f>
        <x:v>0</x:v>
      </x:c>
      <x:c r="L43" s="52" t="str">
        <x:f>IF($A43="","",YEAR($A43))</x:f>
      </x:c>
      <x:c r="M43" s="38"/>
      <x:c r="N43" s="38"/>
    </x:row>
    <x:row r="44">
      <x:c r="A44" s="56"/>
      <x:c r="B44" s="38"/>
      <x:c r="C44" s="38"/>
      <x:c r="D44" s="38"/>
      <x:c r="E44" s="56"/>
      <x:c r="F44" s="58"/>
      <x:c r="G44" s="58"/>
      <x:c r="H44" s="58"/>
      <x:c r="I44" s="59" t="str">
        <x:f>IF($A44="","",MAX(0,$F44-$G44))</x:f>
      </x:c>
      <x:c r="J44" s="52" t="str">
        <x:f>IF($A44="","",IF($I44=0,"مسددة",IF($E44&lt;TODAY(),"المتأخر",IF($G44&gt;0,"مدفوعة جزئياً","مفتوحة"))))</x:f>
      </x:c>
      <x:c r="K44" s="52" t="n">
        <x:f>IF(OR($A44="",$I44=0,$E44&gt;=TODAY()),0,TODAY()-$E44)</x:f>
        <x:v>0</x:v>
      </x:c>
      <x:c r="L44" s="52" t="str">
        <x:f>IF($A44="","",YEAR($A44))</x:f>
      </x:c>
      <x:c r="M44" s="38"/>
      <x:c r="N44" s="38"/>
    </x:row>
    <x:row r="45">
      <x:c r="A45" s="56"/>
      <x:c r="B45" s="38"/>
      <x:c r="C45" s="38"/>
      <x:c r="D45" s="38"/>
      <x:c r="E45" s="56"/>
      <x:c r="F45" s="58"/>
      <x:c r="G45" s="58"/>
      <x:c r="H45" s="58"/>
      <x:c r="I45" s="59" t="str">
        <x:f>IF($A45="","",MAX(0,$F45-$G45))</x:f>
      </x:c>
      <x:c r="J45" s="52" t="str">
        <x:f>IF($A45="","",IF($I45=0,"مسددة",IF($E45&lt;TODAY(),"المتأخر",IF($G45&gt;0,"مدفوعة جزئياً","مفتوحة"))))</x:f>
      </x:c>
      <x:c r="K45" s="52" t="n">
        <x:f>IF(OR($A45="",$I45=0,$E45&gt;=TODAY()),0,TODAY()-$E45)</x:f>
        <x:v>0</x:v>
      </x:c>
      <x:c r="L45" s="52" t="str">
        <x:f>IF($A45="","",YEAR($A45))</x:f>
      </x:c>
      <x:c r="M45" s="38"/>
      <x:c r="N45" s="38"/>
    </x:row>
    <x:row r="46">
      <x:c r="A46" s="56"/>
      <x:c r="B46" s="38"/>
      <x:c r="C46" s="38"/>
      <x:c r="D46" s="38"/>
      <x:c r="E46" s="56"/>
      <x:c r="F46" s="58"/>
      <x:c r="G46" s="58"/>
      <x:c r="H46" s="58"/>
      <x:c r="I46" s="59" t="str">
        <x:f>IF($A46="","",MAX(0,$F46-$G46))</x:f>
      </x:c>
      <x:c r="J46" s="52" t="str">
        <x:f>IF($A46="","",IF($I46=0,"مسددة",IF($E46&lt;TODAY(),"المتأخر",IF($G46&gt;0,"مدفوعة جزئياً","مفتوحة"))))</x:f>
      </x:c>
      <x:c r="K46" s="52" t="n">
        <x:f>IF(OR($A46="",$I46=0,$E46&gt;=TODAY()),0,TODAY()-$E46)</x:f>
        <x:v>0</x:v>
      </x:c>
      <x:c r="L46" s="52" t="str">
        <x:f>IF($A46="","",YEAR($A46))</x:f>
      </x:c>
      <x:c r="M46" s="38"/>
      <x:c r="N46" s="38"/>
    </x:row>
    <x:row r="47">
      <x:c r="A47" s="56"/>
      <x:c r="B47" s="38"/>
      <x:c r="C47" s="38"/>
      <x:c r="D47" s="38"/>
      <x:c r="E47" s="56"/>
      <x:c r="F47" s="58"/>
      <x:c r="G47" s="58"/>
      <x:c r="H47" s="58"/>
      <x:c r="I47" s="59" t="str">
        <x:f>IF($A47="","",MAX(0,$F47-$G47))</x:f>
      </x:c>
      <x:c r="J47" s="52" t="str">
        <x:f>IF($A47="","",IF($I47=0,"مسددة",IF($E47&lt;TODAY(),"المتأخر",IF($G47&gt;0,"مدفوعة جزئياً","مفتوحة"))))</x:f>
      </x:c>
      <x:c r="K47" s="52" t="n">
        <x:f>IF(OR($A47="",$I47=0,$E47&gt;=TODAY()),0,TODAY()-$E47)</x:f>
        <x:v>0</x:v>
      </x:c>
      <x:c r="L47" s="52" t="str">
        <x:f>IF($A47="","",YEAR($A47))</x:f>
      </x:c>
      <x:c r="M47" s="38"/>
      <x:c r="N47" s="38"/>
    </x:row>
    <x:row r="48">
      <x:c r="A48" s="56"/>
      <x:c r="B48" s="38"/>
      <x:c r="C48" s="38"/>
      <x:c r="D48" s="38"/>
      <x:c r="E48" s="56"/>
      <x:c r="F48" s="58"/>
      <x:c r="G48" s="58"/>
      <x:c r="H48" s="58"/>
      <x:c r="I48" s="59" t="str">
        <x:f>IF($A48="","",MAX(0,$F48-$G48))</x:f>
      </x:c>
      <x:c r="J48" s="52" t="str">
        <x:f>IF($A48="","",IF($I48=0,"مسددة",IF($E48&lt;TODAY(),"المتأخر",IF($G48&gt;0,"مدفوعة جزئياً","مفتوحة"))))</x:f>
      </x:c>
      <x:c r="K48" s="52" t="n">
        <x:f>IF(OR($A48="",$I48=0,$E48&gt;=TODAY()),0,TODAY()-$E48)</x:f>
        <x:v>0</x:v>
      </x:c>
      <x:c r="L48" s="52" t="str">
        <x:f>IF($A48="","",YEAR($A48))</x:f>
      </x:c>
      <x:c r="M48" s="38"/>
      <x:c r="N48" s="38"/>
    </x:row>
    <x:row r="49">
      <x:c r="A49" s="56"/>
      <x:c r="B49" s="38"/>
      <x:c r="C49" s="38"/>
      <x:c r="D49" s="38"/>
      <x:c r="E49" s="56"/>
      <x:c r="F49" s="58"/>
      <x:c r="G49" s="58"/>
      <x:c r="H49" s="58"/>
      <x:c r="I49" s="59" t="str">
        <x:f>IF($A49="","",MAX(0,$F49-$G49))</x:f>
      </x:c>
      <x:c r="J49" s="52" t="str">
        <x:f>IF($A49="","",IF($I49=0,"مسددة",IF($E49&lt;TODAY(),"المتأخر",IF($G49&gt;0,"مدفوعة جزئياً","مفتوحة"))))</x:f>
      </x:c>
      <x:c r="K49" s="52" t="n">
        <x:f>IF(OR($A49="",$I49=0,$E49&gt;=TODAY()),0,TODAY()-$E49)</x:f>
        <x:v>0</x:v>
      </x:c>
      <x:c r="L49" s="52" t="str">
        <x:f>IF($A49="","",YEAR($A49))</x:f>
      </x:c>
      <x:c r="M49" s="38"/>
      <x:c r="N49" s="38"/>
    </x:row>
    <x:row r="50">
      <x:c r="A50" s="56"/>
      <x:c r="B50" s="38"/>
      <x:c r="C50" s="38"/>
      <x:c r="D50" s="38"/>
      <x:c r="E50" s="56"/>
      <x:c r="F50" s="58"/>
      <x:c r="G50" s="58"/>
      <x:c r="H50" s="58"/>
      <x:c r="I50" s="59" t="str">
        <x:f>IF($A50="","",MAX(0,$F50-$G50))</x:f>
      </x:c>
      <x:c r="J50" s="52" t="str">
        <x:f>IF($A50="","",IF($I50=0,"مسددة",IF($E50&lt;TODAY(),"المتأخر",IF($G50&gt;0,"مدفوعة جزئياً","مفتوحة"))))</x:f>
      </x:c>
      <x:c r="K50" s="52" t="n">
        <x:f>IF(OR($A50="",$I50=0,$E50&gt;=TODAY()),0,TODAY()-$E50)</x:f>
        <x:v>0</x:v>
      </x:c>
      <x:c r="L50" s="52" t="str">
        <x:f>IF($A50="","",YEAR($A50))</x:f>
      </x:c>
      <x:c r="M50" s="38"/>
      <x:c r="N50" s="38"/>
    </x:row>
    <x:row r="51">
      <x:c r="A51" s="56"/>
      <x:c r="B51" s="38"/>
      <x:c r="C51" s="38"/>
      <x:c r="D51" s="38"/>
      <x:c r="E51" s="56"/>
      <x:c r="F51" s="58"/>
      <x:c r="G51" s="58"/>
      <x:c r="H51" s="58"/>
      <x:c r="I51" s="59" t="str">
        <x:f>IF($A51="","",MAX(0,$F51-$G51))</x:f>
      </x:c>
      <x:c r="J51" s="52" t="str">
        <x:f>IF($A51="","",IF($I51=0,"مسددة",IF($E51&lt;TODAY(),"المتأخر",IF($G51&gt;0,"مدفوعة جزئياً","مفتوحة"))))</x:f>
      </x:c>
      <x:c r="K51" s="52" t="n">
        <x:f>IF(OR($A51="",$I51=0,$E51&gt;=TODAY()),0,TODAY()-$E51)</x:f>
        <x:v>0</x:v>
      </x:c>
      <x:c r="L51" s="52" t="str">
        <x:f>IF($A51="","",YEAR($A51))</x:f>
      </x:c>
      <x:c r="M51" s="38"/>
      <x:c r="N51" s="38"/>
    </x:row>
    <x:row r="52">
      <x:c r="A52" s="56"/>
      <x:c r="B52" s="38"/>
      <x:c r="C52" s="38"/>
      <x:c r="D52" s="38"/>
      <x:c r="E52" s="56"/>
      <x:c r="F52" s="58"/>
      <x:c r="G52" s="58"/>
      <x:c r="H52" s="58"/>
      <x:c r="I52" s="59" t="str">
        <x:f>IF($A52="","",MAX(0,$F52-$G52))</x:f>
      </x:c>
      <x:c r="J52" s="52" t="str">
        <x:f>IF($A52="","",IF($I52=0,"مسددة",IF($E52&lt;TODAY(),"المتأخر",IF($G52&gt;0,"مدفوعة جزئياً","مفتوحة"))))</x:f>
      </x:c>
      <x:c r="K52" s="52" t="n">
        <x:f>IF(OR($A52="",$I52=0,$E52&gt;=TODAY()),0,TODAY()-$E52)</x:f>
        <x:v>0</x:v>
      </x:c>
      <x:c r="L52" s="52" t="str">
        <x:f>IF($A52="","",YEAR($A52))</x:f>
      </x:c>
      <x:c r="M52" s="38"/>
      <x:c r="N52" s="38"/>
    </x:row>
    <x:row r="53">
      <x:c r="A53" s="56"/>
      <x:c r="B53" s="38"/>
      <x:c r="C53" s="38"/>
      <x:c r="D53" s="38"/>
      <x:c r="E53" s="56"/>
      <x:c r="F53" s="58"/>
      <x:c r="G53" s="58"/>
      <x:c r="H53" s="58"/>
      <x:c r="I53" s="59" t="str">
        <x:f>IF($A53="","",MAX(0,$F53-$G53))</x:f>
      </x:c>
      <x:c r="J53" s="52" t="str">
        <x:f>IF($A53="","",IF($I53=0,"مسددة",IF($E53&lt;TODAY(),"المتأخر",IF($G53&gt;0,"مدفوعة جزئياً","مفتوحة"))))</x:f>
      </x:c>
      <x:c r="K53" s="52" t="n">
        <x:f>IF(OR($A53="",$I53=0,$E53&gt;=TODAY()),0,TODAY()-$E53)</x:f>
        <x:v>0</x:v>
      </x:c>
      <x:c r="L53" s="52" t="str">
        <x:f>IF($A53="","",YEAR($A53))</x:f>
      </x:c>
      <x:c r="M53" s="38"/>
      <x:c r="N53" s="38"/>
    </x:row>
    <x:row r="54">
      <x:c r="A54" s="56"/>
      <x:c r="B54" s="38"/>
      <x:c r="C54" s="38"/>
      <x:c r="D54" s="38"/>
      <x:c r="E54" s="56"/>
      <x:c r="F54" s="58"/>
      <x:c r="G54" s="58"/>
      <x:c r="H54" s="58"/>
      <x:c r="I54" s="59" t="str">
        <x:f>IF($A54="","",MAX(0,$F54-$G54))</x:f>
      </x:c>
      <x:c r="J54" s="52" t="str">
        <x:f>IF($A54="","",IF($I54=0,"مسددة",IF($E54&lt;TODAY(),"المتأخر",IF($G54&gt;0,"مدفوعة جزئياً","مفتوحة"))))</x:f>
      </x:c>
      <x:c r="K54" s="52" t="n">
        <x:f>IF(OR($A54="",$I54=0,$E54&gt;=TODAY()),0,TODAY()-$E54)</x:f>
        <x:v>0</x:v>
      </x:c>
      <x:c r="L54" s="52" t="str">
        <x:f>IF($A54="","",YEAR($A54))</x:f>
      </x:c>
      <x:c r="M54" s="38"/>
      <x:c r="N54" s="38"/>
    </x:row>
    <x:row r="55">
      <x:c r="A55" s="56"/>
      <x:c r="B55" s="38"/>
      <x:c r="C55" s="38"/>
      <x:c r="D55" s="38"/>
      <x:c r="E55" s="56"/>
      <x:c r="F55" s="58"/>
      <x:c r="G55" s="58"/>
      <x:c r="H55" s="58"/>
      <x:c r="I55" s="59" t="str">
        <x:f>IF($A55="","",MAX(0,$F55-$G55))</x:f>
      </x:c>
      <x:c r="J55" s="52" t="str">
        <x:f>IF($A55="","",IF($I55=0,"مسددة",IF($E55&lt;TODAY(),"المتأخر",IF($G55&gt;0,"مدفوعة جزئياً","مفتوحة"))))</x:f>
      </x:c>
      <x:c r="K55" s="52" t="n">
        <x:f>IF(OR($A55="",$I55=0,$E55&gt;=TODAY()),0,TODAY()-$E55)</x:f>
        <x:v>0</x:v>
      </x:c>
      <x:c r="L55" s="52" t="str">
        <x:f>IF($A55="","",YEAR($A55))</x:f>
      </x:c>
      <x:c r="M55" s="38"/>
      <x:c r="N55" s="38"/>
    </x:row>
    <x:row r="56">
      <x:c r="A56" s="56"/>
      <x:c r="B56" s="38"/>
      <x:c r="C56" s="38"/>
      <x:c r="D56" s="38"/>
      <x:c r="E56" s="56"/>
      <x:c r="F56" s="58"/>
      <x:c r="G56" s="58"/>
      <x:c r="H56" s="58"/>
      <x:c r="I56" s="59" t="str">
        <x:f>IF($A56="","",MAX(0,$F56-$G56))</x:f>
      </x:c>
      <x:c r="J56" s="52" t="str">
        <x:f>IF($A56="","",IF($I56=0,"مسددة",IF($E56&lt;TODAY(),"المتأخر",IF($G56&gt;0,"مدفوعة جزئياً","مفتوحة"))))</x:f>
      </x:c>
      <x:c r="K56" s="52" t="n">
        <x:f>IF(OR($A56="",$I56=0,$E56&gt;=TODAY()),0,TODAY()-$E56)</x:f>
        <x:v>0</x:v>
      </x:c>
      <x:c r="L56" s="52" t="str">
        <x:f>IF($A56="","",YEAR($A56))</x:f>
      </x:c>
      <x:c r="M56" s="38"/>
      <x:c r="N56" s="38"/>
    </x:row>
    <x:row r="57">
      <x:c r="A57" s="56"/>
      <x:c r="B57" s="38"/>
      <x:c r="C57" s="38"/>
      <x:c r="D57" s="38"/>
      <x:c r="E57" s="56"/>
      <x:c r="F57" s="58"/>
      <x:c r="G57" s="58"/>
      <x:c r="H57" s="58"/>
      <x:c r="I57" s="59" t="str">
        <x:f>IF($A57="","",MAX(0,$F57-$G57))</x:f>
      </x:c>
      <x:c r="J57" s="52" t="str">
        <x:f>IF($A57="","",IF($I57=0,"مسددة",IF($E57&lt;TODAY(),"المتأخر",IF($G57&gt;0,"مدفوعة جزئياً","مفتوحة"))))</x:f>
      </x:c>
      <x:c r="K57" s="52" t="n">
        <x:f>IF(OR($A57="",$I57=0,$E57&gt;=TODAY()),0,TODAY()-$E57)</x:f>
        <x:v>0</x:v>
      </x:c>
      <x:c r="L57" s="52" t="str">
        <x:f>IF($A57="","",YEAR($A57))</x:f>
      </x:c>
      <x:c r="M57" s="38"/>
      <x:c r="N57" s="38"/>
    </x:row>
    <x:row r="58">
      <x:c r="A58" s="56"/>
      <x:c r="B58" s="38"/>
      <x:c r="C58" s="38"/>
      <x:c r="D58" s="38"/>
      <x:c r="E58" s="56"/>
      <x:c r="F58" s="58"/>
      <x:c r="G58" s="58"/>
      <x:c r="H58" s="58"/>
      <x:c r="I58" s="59" t="str">
        <x:f>IF($A58="","",MAX(0,$F58-$G58))</x:f>
      </x:c>
      <x:c r="J58" s="52" t="str">
        <x:f>IF($A58="","",IF($I58=0,"مسددة",IF($E58&lt;TODAY(),"المتأخر",IF($G58&gt;0,"مدفوعة جزئياً","مفتوحة"))))</x:f>
      </x:c>
      <x:c r="K58" s="52" t="n">
        <x:f>IF(OR($A58="",$I58=0,$E58&gt;=TODAY()),0,TODAY()-$E58)</x:f>
        <x:v>0</x:v>
      </x:c>
      <x:c r="L58" s="52" t="str">
        <x:f>IF($A58="","",YEAR($A58))</x:f>
      </x:c>
      <x:c r="M58" s="38"/>
      <x:c r="N58" s="38"/>
    </x:row>
    <x:row r="59">
      <x:c r="A59" s="56"/>
      <x:c r="B59" s="38"/>
      <x:c r="C59" s="38"/>
      <x:c r="D59" s="38"/>
      <x:c r="E59" s="56"/>
      <x:c r="F59" s="58"/>
      <x:c r="G59" s="58"/>
      <x:c r="H59" s="58"/>
      <x:c r="I59" s="59" t="str">
        <x:f>IF($A59="","",MAX(0,$F59-$G59))</x:f>
      </x:c>
      <x:c r="J59" s="52" t="str">
        <x:f>IF($A59="","",IF($I59=0,"مسددة",IF($E59&lt;TODAY(),"المتأخر",IF($G59&gt;0,"مدفوعة جزئياً","مفتوحة"))))</x:f>
      </x:c>
      <x:c r="K59" s="52" t="n">
        <x:f>IF(OR($A59="",$I59=0,$E59&gt;=TODAY()),0,TODAY()-$E59)</x:f>
        <x:v>0</x:v>
      </x:c>
      <x:c r="L59" s="52" t="str">
        <x:f>IF($A59="","",YEAR($A59))</x:f>
      </x:c>
      <x:c r="M59" s="38"/>
      <x:c r="N59" s="38"/>
    </x:row>
    <x:row r="60">
      <x:c r="A60" s="56"/>
      <x:c r="B60" s="38"/>
      <x:c r="C60" s="38"/>
      <x:c r="D60" s="38"/>
      <x:c r="E60" s="56"/>
      <x:c r="F60" s="58"/>
      <x:c r="G60" s="58"/>
      <x:c r="H60" s="58"/>
      <x:c r="I60" s="59" t="str">
        <x:f>IF($A60="","",MAX(0,$F60-$G60))</x:f>
      </x:c>
      <x:c r="J60" s="52" t="str">
        <x:f>IF($A60="","",IF($I60=0,"مسددة",IF($E60&lt;TODAY(),"المتأخر",IF($G60&gt;0,"مدفوعة جزئياً","مفتوحة"))))</x:f>
      </x:c>
      <x:c r="K60" s="52" t="n">
        <x:f>IF(OR($A60="",$I60=0,$E60&gt;=TODAY()),0,TODAY()-$E60)</x:f>
        <x:v>0</x:v>
      </x:c>
      <x:c r="L60" s="52" t="str">
        <x:f>IF($A60="","",YEAR($A60))</x:f>
      </x:c>
      <x:c r="M60" s="38"/>
      <x:c r="N60" s="38"/>
    </x:row>
    <x:row r="61">
      <x:c r="A61" s="56"/>
      <x:c r="B61" s="38"/>
      <x:c r="C61" s="38"/>
      <x:c r="D61" s="38"/>
      <x:c r="E61" s="56"/>
      <x:c r="F61" s="58"/>
      <x:c r="G61" s="58"/>
      <x:c r="H61" s="58"/>
      <x:c r="I61" s="59" t="str">
        <x:f>IF($A61="","",MAX(0,$F61-$G61))</x:f>
      </x:c>
      <x:c r="J61" s="52" t="str">
        <x:f>IF($A61="","",IF($I61=0,"مسددة",IF($E61&lt;TODAY(),"المتأخر",IF($G61&gt;0,"مدفوعة جزئياً","مفتوحة"))))</x:f>
      </x:c>
      <x:c r="K61" s="52" t="n">
        <x:f>IF(OR($A61="",$I61=0,$E61&gt;=TODAY()),0,TODAY()-$E61)</x:f>
        <x:v>0</x:v>
      </x:c>
      <x:c r="L61" s="52" t="str">
        <x:f>IF($A61="","",YEAR($A61))</x:f>
      </x:c>
      <x:c r="M61" s="38"/>
      <x:c r="N61" s="38"/>
    </x:row>
    <x:row r="62">
      <x:c r="A62" s="56"/>
      <x:c r="B62" s="38"/>
      <x:c r="C62" s="38"/>
      <x:c r="D62" s="38"/>
      <x:c r="E62" s="56"/>
      <x:c r="F62" s="58"/>
      <x:c r="G62" s="58"/>
      <x:c r="H62" s="58"/>
      <x:c r="I62" s="59" t="str">
        <x:f>IF($A62="","",MAX(0,$F62-$G62))</x:f>
      </x:c>
      <x:c r="J62" s="52" t="str">
        <x:f>IF($A62="","",IF($I62=0,"مسددة",IF($E62&lt;TODAY(),"المتأخر",IF($G62&gt;0,"مدفوعة جزئياً","مفتوحة"))))</x:f>
      </x:c>
      <x:c r="K62" s="52" t="n">
        <x:f>IF(OR($A62="",$I62=0,$E62&gt;=TODAY()),0,TODAY()-$E62)</x:f>
        <x:v>0</x:v>
      </x:c>
      <x:c r="L62" s="52" t="str">
        <x:f>IF($A62="","",YEAR($A62))</x:f>
      </x:c>
      <x:c r="M62" s="38"/>
      <x:c r="N62" s="38"/>
    </x:row>
    <x:row r="63">
      <x:c r="A63" s="56"/>
      <x:c r="B63" s="38"/>
      <x:c r="C63" s="38"/>
      <x:c r="D63" s="38"/>
      <x:c r="E63" s="56"/>
      <x:c r="F63" s="58"/>
      <x:c r="G63" s="58"/>
      <x:c r="H63" s="58"/>
      <x:c r="I63" s="59" t="str">
        <x:f>IF($A63="","",MAX(0,$F63-$G63))</x:f>
      </x:c>
      <x:c r="J63" s="52" t="str">
        <x:f>IF($A63="","",IF($I63=0,"مسددة",IF($E63&lt;TODAY(),"المتأخر",IF($G63&gt;0,"مدفوعة جزئياً","مفتوحة"))))</x:f>
      </x:c>
      <x:c r="K63" s="52" t="n">
        <x:f>IF(OR($A63="",$I63=0,$E63&gt;=TODAY()),0,TODAY()-$E63)</x:f>
        <x:v>0</x:v>
      </x:c>
      <x:c r="L63" s="52" t="str">
        <x:f>IF($A63="","",YEAR($A63))</x:f>
      </x:c>
      <x:c r="M63" s="38"/>
      <x:c r="N63" s="38"/>
    </x:row>
    <x:row r="64">
      <x:c r="A64" s="56"/>
      <x:c r="B64" s="38"/>
      <x:c r="C64" s="38"/>
      <x:c r="D64" s="38"/>
      <x:c r="E64" s="56"/>
      <x:c r="F64" s="58"/>
      <x:c r="G64" s="58"/>
      <x:c r="H64" s="58"/>
      <x:c r="I64" s="59" t="str">
        <x:f>IF($A64="","",MAX(0,$F64-$G64))</x:f>
      </x:c>
      <x:c r="J64" s="52" t="str">
        <x:f>IF($A64="","",IF($I64=0,"مسددة",IF($E64&lt;TODAY(),"المتأخر",IF($G64&gt;0,"مدفوعة جزئياً","مفتوحة"))))</x:f>
      </x:c>
      <x:c r="K64" s="52" t="n">
        <x:f>IF(OR($A64="",$I64=0,$E64&gt;=TODAY()),0,TODAY()-$E64)</x:f>
        <x:v>0</x:v>
      </x:c>
      <x:c r="L64" s="52" t="str">
        <x:f>IF($A64="","",YEAR($A64))</x:f>
      </x:c>
      <x:c r="M64" s="38"/>
      <x:c r="N64" s="38"/>
    </x:row>
    <x:row r="65">
      <x:c r="A65" s="56"/>
      <x:c r="B65" s="38"/>
      <x:c r="C65" s="38"/>
      <x:c r="D65" s="38"/>
      <x:c r="E65" s="56"/>
      <x:c r="F65" s="58"/>
      <x:c r="G65" s="58"/>
      <x:c r="H65" s="58"/>
      <x:c r="I65" s="59" t="str">
        <x:f>IF($A65="","",MAX(0,$F65-$G65))</x:f>
      </x:c>
      <x:c r="J65" s="52" t="str">
        <x:f>IF($A65="","",IF($I65=0,"مسددة",IF($E65&lt;TODAY(),"المتأخر",IF($G65&gt;0,"مدفوعة جزئياً","مفتوحة"))))</x:f>
      </x:c>
      <x:c r="K65" s="52" t="n">
        <x:f>IF(OR($A65="",$I65=0,$E65&gt;=TODAY()),0,TODAY()-$E65)</x:f>
        <x:v>0</x:v>
      </x:c>
      <x:c r="L65" s="52" t="str">
        <x:f>IF($A65="","",YEAR($A65))</x:f>
      </x:c>
      <x:c r="M65" s="38"/>
      <x:c r="N65" s="38"/>
    </x:row>
    <x:row r="66">
      <x:c r="A66" s="56"/>
      <x:c r="B66" s="38"/>
      <x:c r="C66" s="38"/>
      <x:c r="D66" s="38"/>
      <x:c r="E66" s="56"/>
      <x:c r="F66" s="58"/>
      <x:c r="G66" s="58"/>
      <x:c r="H66" s="58"/>
      <x:c r="I66" s="59" t="str">
        <x:f>IF($A66="","",MAX(0,$F66-$G66))</x:f>
      </x:c>
      <x:c r="J66" s="52" t="str">
        <x:f>IF($A66="","",IF($I66=0,"مسددة",IF($E66&lt;TODAY(),"المتأخر",IF($G66&gt;0,"مدفوعة جزئياً","مفتوحة"))))</x:f>
      </x:c>
      <x:c r="K66" s="52" t="n">
        <x:f>IF(OR($A66="",$I66=0,$E66&gt;=TODAY()),0,TODAY()-$E66)</x:f>
        <x:v>0</x:v>
      </x:c>
      <x:c r="L66" s="52" t="str">
        <x:f>IF($A66="","",YEAR($A66))</x:f>
      </x:c>
      <x:c r="M66" s="38"/>
      <x:c r="N66" s="38"/>
    </x:row>
    <x:row r="67">
      <x:c r="A67" s="56"/>
      <x:c r="B67" s="38"/>
      <x:c r="C67" s="38"/>
      <x:c r="D67" s="38"/>
      <x:c r="E67" s="56"/>
      <x:c r="F67" s="58"/>
      <x:c r="G67" s="58"/>
      <x:c r="H67" s="58"/>
      <x:c r="I67" s="59" t="str">
        <x:f>IF($A67="","",MAX(0,$F67-$G67))</x:f>
      </x:c>
      <x:c r="J67" s="52" t="str">
        <x:f>IF($A67="","",IF($I67=0,"مسددة",IF($E67&lt;TODAY(),"المتأخر",IF($G67&gt;0,"مدفوعة جزئياً","مفتوحة"))))</x:f>
      </x:c>
      <x:c r="K67" s="52" t="n">
        <x:f>IF(OR($A67="",$I67=0,$E67&gt;=TODAY()),0,TODAY()-$E67)</x:f>
        <x:v>0</x:v>
      </x:c>
      <x:c r="L67" s="52" t="str">
        <x:f>IF($A67="","",YEAR($A67))</x:f>
      </x:c>
      <x:c r="M67" s="38"/>
      <x:c r="N67" s="38"/>
    </x:row>
    <x:row r="68">
      <x:c r="A68" s="56"/>
      <x:c r="B68" s="38"/>
      <x:c r="C68" s="38"/>
      <x:c r="D68" s="38"/>
      <x:c r="E68" s="56"/>
      <x:c r="F68" s="58"/>
      <x:c r="G68" s="58"/>
      <x:c r="H68" s="58"/>
      <x:c r="I68" s="59" t="str">
        <x:f>IF($A68="","",MAX(0,$F68-$G68))</x:f>
      </x:c>
      <x:c r="J68" s="52" t="str">
        <x:f>IF($A68="","",IF($I68=0,"مسددة",IF($E68&lt;TODAY(),"المتأخر",IF($G68&gt;0,"مدفوعة جزئياً","مفتوحة"))))</x:f>
      </x:c>
      <x:c r="K68" s="52" t="n">
        <x:f>IF(OR($A68="",$I68=0,$E68&gt;=TODAY()),0,TODAY()-$E68)</x:f>
        <x:v>0</x:v>
      </x:c>
      <x:c r="L68" s="52" t="str">
        <x:f>IF($A68="","",YEAR($A68))</x:f>
      </x:c>
      <x:c r="M68" s="38"/>
      <x:c r="N68" s="38"/>
    </x:row>
    <x:row r="69">
      <x:c r="A69" s="56"/>
      <x:c r="B69" s="38"/>
      <x:c r="C69" s="38"/>
      <x:c r="D69" s="38"/>
      <x:c r="E69" s="56"/>
      <x:c r="F69" s="58"/>
      <x:c r="G69" s="58"/>
      <x:c r="H69" s="58"/>
      <x:c r="I69" s="59" t="str">
        <x:f>IF($A69="","",MAX(0,$F69-$G69))</x:f>
      </x:c>
      <x:c r="J69" s="52" t="str">
        <x:f>IF($A69="","",IF($I69=0,"مسددة",IF($E69&lt;TODAY(),"المتأخر",IF($G69&gt;0,"مدفوعة جزئياً","مفتوحة"))))</x:f>
      </x:c>
      <x:c r="K69" s="52" t="n">
        <x:f>IF(OR($A69="",$I69=0,$E69&gt;=TODAY()),0,TODAY()-$E69)</x:f>
        <x:v>0</x:v>
      </x:c>
      <x:c r="L69" s="52" t="str">
        <x:f>IF($A69="","",YEAR($A69))</x:f>
      </x:c>
      <x:c r="M69" s="38"/>
      <x:c r="N69" s="38"/>
    </x:row>
    <x:row r="70">
      <x:c r="A70" s="56"/>
      <x:c r="B70" s="38"/>
      <x:c r="C70" s="38"/>
      <x:c r="D70" s="38"/>
      <x:c r="E70" s="56"/>
      <x:c r="F70" s="58"/>
      <x:c r="G70" s="58"/>
      <x:c r="H70" s="58"/>
      <x:c r="I70" s="59" t="str">
        <x:f>IF($A70="","",MAX(0,$F70-$G70))</x:f>
      </x:c>
      <x:c r="J70" s="52" t="str">
        <x:f>IF($A70="","",IF($I70=0,"مسددة",IF($E70&lt;TODAY(),"المتأخر",IF($G70&gt;0,"مدفوعة جزئياً","مفتوحة"))))</x:f>
      </x:c>
      <x:c r="K70" s="52" t="n">
        <x:f>IF(OR($A70="",$I70=0,$E70&gt;=TODAY()),0,TODAY()-$E70)</x:f>
        <x:v>0</x:v>
      </x:c>
      <x:c r="L70" s="52" t="str">
        <x:f>IF($A70="","",YEAR($A70))</x:f>
      </x:c>
      <x:c r="M70" s="38"/>
      <x:c r="N70" s="38"/>
    </x:row>
    <x:row r="71">
      <x:c r="A71" s="56"/>
      <x:c r="B71" s="38"/>
      <x:c r="C71" s="38"/>
      <x:c r="D71" s="38"/>
      <x:c r="E71" s="56"/>
      <x:c r="F71" s="58"/>
      <x:c r="G71" s="58"/>
      <x:c r="H71" s="58"/>
      <x:c r="I71" s="59" t="str">
        <x:f>IF($A71="","",MAX(0,$F71-$G71))</x:f>
      </x:c>
      <x:c r="J71" s="52" t="str">
        <x:f>IF($A71="","",IF($I71=0,"مسددة",IF($E71&lt;TODAY(),"المتأخر",IF($G71&gt;0,"مدفوعة جزئياً","مفتوحة"))))</x:f>
      </x:c>
      <x:c r="K71" s="52" t="n">
        <x:f>IF(OR($A71="",$I71=0,$E71&gt;=TODAY()),0,TODAY()-$E71)</x:f>
        <x:v>0</x:v>
      </x:c>
      <x:c r="L71" s="52" t="str">
        <x:f>IF($A71="","",YEAR($A71))</x:f>
      </x:c>
      <x:c r="M71" s="38"/>
      <x:c r="N71" s="38"/>
    </x:row>
    <x:row r="72">
      <x:c r="A72" s="56"/>
      <x:c r="B72" s="38"/>
      <x:c r="C72" s="38"/>
      <x:c r="D72" s="38"/>
      <x:c r="E72" s="56"/>
      <x:c r="F72" s="58"/>
      <x:c r="G72" s="58"/>
      <x:c r="H72" s="58"/>
      <x:c r="I72" s="59" t="str">
        <x:f>IF($A72="","",MAX(0,$F72-$G72))</x:f>
      </x:c>
      <x:c r="J72" s="52" t="str">
        <x:f>IF($A72="","",IF($I72=0,"مسددة",IF($E72&lt;TODAY(),"المتأخر",IF($G72&gt;0,"مدفوعة جزئياً","مفتوحة"))))</x:f>
      </x:c>
      <x:c r="K72" s="52" t="n">
        <x:f>IF(OR($A72="",$I72=0,$E72&gt;=TODAY()),0,TODAY()-$E72)</x:f>
        <x:v>0</x:v>
      </x:c>
      <x:c r="L72" s="52" t="str">
        <x:f>IF($A72="","",YEAR($A72))</x:f>
      </x:c>
      <x:c r="M72" s="38"/>
      <x:c r="N72" s="38"/>
    </x:row>
    <x:row r="73">
      <x:c r="A73" s="56"/>
      <x:c r="B73" s="38"/>
      <x:c r="C73" s="38"/>
      <x:c r="D73" s="38"/>
      <x:c r="E73" s="56"/>
      <x:c r="F73" s="58"/>
      <x:c r="G73" s="58"/>
      <x:c r="H73" s="58"/>
      <x:c r="I73" s="59" t="str">
        <x:f>IF($A73="","",MAX(0,$F73-$G73))</x:f>
      </x:c>
      <x:c r="J73" s="52" t="str">
        <x:f>IF($A73="","",IF($I73=0,"مسددة",IF($E73&lt;TODAY(),"المتأخر",IF($G73&gt;0,"مدفوعة جزئياً","مفتوحة"))))</x:f>
      </x:c>
      <x:c r="K73" s="52" t="n">
        <x:f>IF(OR($A73="",$I73=0,$E73&gt;=TODAY()),0,TODAY()-$E73)</x:f>
        <x:v>0</x:v>
      </x:c>
      <x:c r="L73" s="52" t="str">
        <x:f>IF($A73="","",YEAR($A73))</x:f>
      </x:c>
      <x:c r="M73" s="38"/>
      <x:c r="N73" s="38"/>
    </x:row>
    <x:row r="74">
      <x:c r="A74" s="56"/>
      <x:c r="B74" s="38"/>
      <x:c r="C74" s="38"/>
      <x:c r="D74" s="38"/>
      <x:c r="E74" s="56"/>
      <x:c r="F74" s="58"/>
      <x:c r="G74" s="58"/>
      <x:c r="H74" s="58"/>
      <x:c r="I74" s="59" t="str">
        <x:f>IF($A74="","",MAX(0,$F74-$G74))</x:f>
      </x:c>
      <x:c r="J74" s="52" t="str">
        <x:f>IF($A74="","",IF($I74=0,"مسددة",IF($E74&lt;TODAY(),"المتأخر",IF($G74&gt;0,"مدفوعة جزئياً","مفتوحة"))))</x:f>
      </x:c>
      <x:c r="K74" s="52" t="n">
        <x:f>IF(OR($A74="",$I74=0,$E74&gt;=TODAY()),0,TODAY()-$E74)</x:f>
        <x:v>0</x:v>
      </x:c>
      <x:c r="L74" s="52" t="str">
        <x:f>IF($A74="","",YEAR($A74))</x:f>
      </x:c>
      <x:c r="M74" s="38"/>
      <x:c r="N74" s="38"/>
    </x:row>
    <x:row r="75">
      <x:c r="A75" s="56"/>
      <x:c r="B75" s="38"/>
      <x:c r="C75" s="38"/>
      <x:c r="D75" s="38"/>
      <x:c r="E75" s="56"/>
      <x:c r="F75" s="58"/>
      <x:c r="G75" s="58"/>
      <x:c r="H75" s="58"/>
      <x:c r="I75" s="59" t="str">
        <x:f>IF($A75="","",MAX(0,$F75-$G75))</x:f>
      </x:c>
      <x:c r="J75" s="52" t="str">
        <x:f>IF($A75="","",IF($I75=0,"مسددة",IF($E75&lt;TODAY(),"المتأخر",IF($G75&gt;0,"مدفوعة جزئياً","مفتوحة"))))</x:f>
      </x:c>
      <x:c r="K75" s="52" t="n">
        <x:f>IF(OR($A75="",$I75=0,$E75&gt;=TODAY()),0,TODAY()-$E75)</x:f>
        <x:v>0</x:v>
      </x:c>
      <x:c r="L75" s="52" t="str">
        <x:f>IF($A75="","",YEAR($A75))</x:f>
      </x:c>
      <x:c r="M75" s="38"/>
      <x:c r="N75" s="38"/>
    </x:row>
    <x:row r="76">
      <x:c r="A76" s="56"/>
      <x:c r="B76" s="38"/>
      <x:c r="C76" s="38"/>
      <x:c r="D76" s="38"/>
      <x:c r="E76" s="56"/>
      <x:c r="F76" s="58"/>
      <x:c r="G76" s="58"/>
      <x:c r="H76" s="58"/>
      <x:c r="I76" s="59" t="str">
        <x:f>IF($A76="","",MAX(0,$F76-$G76))</x:f>
      </x:c>
      <x:c r="J76" s="52" t="str">
        <x:f>IF($A76="","",IF($I76=0,"مسددة",IF($E76&lt;TODAY(),"المتأخر",IF($G76&gt;0,"مدفوعة جزئياً","مفتوحة"))))</x:f>
      </x:c>
      <x:c r="K76" s="52" t="n">
        <x:f>IF(OR($A76="",$I76=0,$E76&gt;=TODAY()),0,TODAY()-$E76)</x:f>
        <x:v>0</x:v>
      </x:c>
      <x:c r="L76" s="52" t="str">
        <x:f>IF($A76="","",YEAR($A76))</x:f>
      </x:c>
      <x:c r="M76" s="38"/>
      <x:c r="N76" s="38"/>
    </x:row>
    <x:row r="77">
      <x:c r="A77" s="56"/>
      <x:c r="B77" s="38"/>
      <x:c r="C77" s="38"/>
      <x:c r="D77" s="38"/>
      <x:c r="E77" s="56"/>
      <x:c r="F77" s="58"/>
      <x:c r="G77" s="58"/>
      <x:c r="H77" s="58"/>
      <x:c r="I77" s="59" t="str">
        <x:f>IF($A77="","",MAX(0,$F77-$G77))</x:f>
      </x:c>
      <x:c r="J77" s="52" t="str">
        <x:f>IF($A77="","",IF($I77=0,"مسددة",IF($E77&lt;TODAY(),"المتأخر",IF($G77&gt;0,"مدفوعة جزئياً","مفتوحة"))))</x:f>
      </x:c>
      <x:c r="K77" s="52" t="n">
        <x:f>IF(OR($A77="",$I77=0,$E77&gt;=TODAY()),0,TODAY()-$E77)</x:f>
        <x:v>0</x:v>
      </x:c>
      <x:c r="L77" s="52" t="str">
        <x:f>IF($A77="","",YEAR($A77))</x:f>
      </x:c>
      <x:c r="M77" s="38"/>
      <x:c r="N77" s="38"/>
    </x:row>
    <x:row r="78">
      <x:c r="A78" s="56"/>
      <x:c r="B78" s="38"/>
      <x:c r="C78" s="38"/>
      <x:c r="D78" s="38"/>
      <x:c r="E78" s="56"/>
      <x:c r="F78" s="58"/>
      <x:c r="G78" s="58"/>
      <x:c r="H78" s="58"/>
      <x:c r="I78" s="59" t="str">
        <x:f>IF($A78="","",MAX(0,$F78-$G78))</x:f>
      </x:c>
      <x:c r="J78" s="52" t="str">
        <x:f>IF($A78="","",IF($I78=0,"مسددة",IF($E78&lt;TODAY(),"المتأخر",IF($G78&gt;0,"مدفوعة جزئياً","مفتوحة"))))</x:f>
      </x:c>
      <x:c r="K78" s="52" t="n">
        <x:f>IF(OR($A78="",$I78=0,$E78&gt;=TODAY()),0,TODAY()-$E78)</x:f>
        <x:v>0</x:v>
      </x:c>
      <x:c r="L78" s="52" t="str">
        <x:f>IF($A78="","",YEAR($A78))</x:f>
      </x:c>
      <x:c r="M78" s="38"/>
      <x:c r="N78" s="38"/>
    </x:row>
    <x:row r="79">
      <x:c r="A79" s="56"/>
      <x:c r="B79" s="38"/>
      <x:c r="C79" s="38"/>
      <x:c r="D79" s="38"/>
      <x:c r="E79" s="56"/>
      <x:c r="F79" s="58"/>
      <x:c r="G79" s="58"/>
      <x:c r="H79" s="58"/>
      <x:c r="I79" s="59" t="str">
        <x:f>IF($A79="","",MAX(0,$F79-$G79))</x:f>
      </x:c>
      <x:c r="J79" s="52" t="str">
        <x:f>IF($A79="","",IF($I79=0,"مسددة",IF($E79&lt;TODAY(),"المتأخر",IF($G79&gt;0,"مدفوعة جزئياً","مفتوحة"))))</x:f>
      </x:c>
      <x:c r="K79" s="52" t="n">
        <x:f>IF(OR($A79="",$I79=0,$E79&gt;=TODAY()),0,TODAY()-$E79)</x:f>
        <x:v>0</x:v>
      </x:c>
      <x:c r="L79" s="52" t="str">
        <x:f>IF($A79="","",YEAR($A79))</x:f>
      </x:c>
      <x:c r="M79" s="38"/>
      <x:c r="N79" s="38"/>
    </x:row>
    <x:row r="80">
      <x:c r="A80" s="56"/>
      <x:c r="B80" s="38"/>
      <x:c r="C80" s="38"/>
      <x:c r="D80" s="38"/>
      <x:c r="E80" s="56"/>
      <x:c r="F80" s="58"/>
      <x:c r="G80" s="58"/>
      <x:c r="H80" s="58"/>
      <x:c r="I80" s="59" t="str">
        <x:f>IF($A80="","",MAX(0,$F80-$G80))</x:f>
      </x:c>
      <x:c r="J80" s="52" t="str">
        <x:f>IF($A80="","",IF($I80=0,"مسددة",IF($E80&lt;TODAY(),"المتأخر",IF($G80&gt;0,"مدفوعة جزئياً","مفتوحة"))))</x:f>
      </x:c>
      <x:c r="K80" s="52" t="n">
        <x:f>IF(OR($A80="",$I80=0,$E80&gt;=TODAY()),0,TODAY()-$E80)</x:f>
        <x:v>0</x:v>
      </x:c>
      <x:c r="L80" s="52" t="str">
        <x:f>IF($A80="","",YEAR($A80))</x:f>
      </x:c>
      <x:c r="M80" s="38"/>
      <x:c r="N80" s="38"/>
    </x:row>
    <x:row r="81">
      <x:c r="A81" s="56"/>
      <x:c r="B81" s="38"/>
      <x:c r="C81" s="38"/>
      <x:c r="D81" s="38"/>
      <x:c r="E81" s="56"/>
      <x:c r="F81" s="58"/>
      <x:c r="G81" s="58"/>
      <x:c r="H81" s="58"/>
      <x:c r="I81" s="59" t="str">
        <x:f>IF($A81="","",MAX(0,$F81-$G81))</x:f>
      </x:c>
      <x:c r="J81" s="52" t="str">
        <x:f>IF($A81="","",IF($I81=0,"مسددة",IF($E81&lt;TODAY(),"المتأخر",IF($G81&gt;0,"مدفوعة جزئياً","مفتوحة"))))</x:f>
      </x:c>
      <x:c r="K81" s="52" t="n">
        <x:f>IF(OR($A81="",$I81=0,$E81&gt;=TODAY()),0,TODAY()-$E81)</x:f>
        <x:v>0</x:v>
      </x:c>
      <x:c r="L81" s="52" t="str">
        <x:f>IF($A81="","",YEAR($A81))</x:f>
      </x:c>
      <x:c r="M81" s="38"/>
      <x:c r="N81" s="38"/>
    </x:row>
    <x:row r="82">
      <x:c r="A82" s="56"/>
      <x:c r="B82" s="38"/>
      <x:c r="C82" s="38"/>
      <x:c r="D82" s="38"/>
      <x:c r="E82" s="56"/>
      <x:c r="F82" s="58"/>
      <x:c r="G82" s="58"/>
      <x:c r="H82" s="58"/>
      <x:c r="I82" s="59" t="str">
        <x:f>IF($A82="","",MAX(0,$F82-$G82))</x:f>
      </x:c>
      <x:c r="J82" s="52" t="str">
        <x:f>IF($A82="","",IF($I82=0,"مسددة",IF($E82&lt;TODAY(),"المتأخر",IF($G82&gt;0,"مدفوعة جزئياً","مفتوحة"))))</x:f>
      </x:c>
      <x:c r="K82" s="52" t="n">
        <x:f>IF(OR($A82="",$I82=0,$E82&gt;=TODAY()),0,TODAY()-$E82)</x:f>
        <x:v>0</x:v>
      </x:c>
      <x:c r="L82" s="52" t="str">
        <x:f>IF($A82="","",YEAR($A82))</x:f>
      </x:c>
      <x:c r="M82" s="38"/>
      <x:c r="N82" s="38"/>
    </x:row>
    <x:row r="83">
      <x:c r="A83" s="56"/>
      <x:c r="B83" s="38"/>
      <x:c r="C83" s="38"/>
      <x:c r="D83" s="38"/>
      <x:c r="E83" s="56"/>
      <x:c r="F83" s="58"/>
      <x:c r="G83" s="58"/>
      <x:c r="H83" s="58"/>
      <x:c r="I83" s="59" t="str">
        <x:f>IF($A83="","",MAX(0,$F83-$G83))</x:f>
      </x:c>
      <x:c r="J83" s="52" t="str">
        <x:f>IF($A83="","",IF($I83=0,"مسددة",IF($E83&lt;TODAY(),"المتأخر",IF($G83&gt;0,"مدفوعة جزئياً","مفتوحة"))))</x:f>
      </x:c>
      <x:c r="K83" s="52" t="n">
        <x:f>IF(OR($A83="",$I83=0,$E83&gt;=TODAY()),0,TODAY()-$E83)</x:f>
        <x:v>0</x:v>
      </x:c>
      <x:c r="L83" s="52" t="str">
        <x:f>IF($A83="","",YEAR($A83))</x:f>
      </x:c>
      <x:c r="M83" s="38"/>
      <x:c r="N83" s="38"/>
    </x:row>
    <x:row r="84">
      <x:c r="A84" s="56"/>
      <x:c r="B84" s="38"/>
      <x:c r="C84" s="38"/>
      <x:c r="D84" s="38"/>
      <x:c r="E84" s="56"/>
      <x:c r="F84" s="58"/>
      <x:c r="G84" s="58"/>
      <x:c r="H84" s="58"/>
      <x:c r="I84" s="59" t="str">
        <x:f>IF($A84="","",MAX(0,$F84-$G84))</x:f>
      </x:c>
      <x:c r="J84" s="52" t="str">
        <x:f>IF($A84="","",IF($I84=0,"مسددة",IF($E84&lt;TODAY(),"المتأخر",IF($G84&gt;0,"مدفوعة جزئياً","مفتوحة"))))</x:f>
      </x:c>
      <x:c r="K84" s="52" t="n">
        <x:f>IF(OR($A84="",$I84=0,$E84&gt;=TODAY()),0,TODAY()-$E84)</x:f>
        <x:v>0</x:v>
      </x:c>
      <x:c r="L84" s="52" t="str">
        <x:f>IF($A84="","",YEAR($A84))</x:f>
      </x:c>
      <x:c r="M84" s="38"/>
      <x:c r="N84" s="38"/>
    </x:row>
    <x:row r="85">
      <x:c r="A85" s="56"/>
      <x:c r="B85" s="38"/>
      <x:c r="C85" s="38"/>
      <x:c r="D85" s="38"/>
      <x:c r="E85" s="56"/>
      <x:c r="F85" s="58"/>
      <x:c r="G85" s="58"/>
      <x:c r="H85" s="58"/>
      <x:c r="I85" s="59" t="str">
        <x:f>IF($A85="","",MAX(0,$F85-$G85))</x:f>
      </x:c>
      <x:c r="J85" s="52" t="str">
        <x:f>IF($A85="","",IF($I85=0,"مسددة",IF($E85&lt;TODAY(),"المتأخر",IF($G85&gt;0,"مدفوعة جزئياً","مفتوحة"))))</x:f>
      </x:c>
      <x:c r="K85" s="52" t="n">
        <x:f>IF(OR($A85="",$I85=0,$E85&gt;=TODAY()),0,TODAY()-$E85)</x:f>
        <x:v>0</x:v>
      </x:c>
      <x:c r="L85" s="52" t="str">
        <x:f>IF($A85="","",YEAR($A85))</x:f>
      </x:c>
      <x:c r="M85" s="38"/>
      <x:c r="N85" s="38"/>
    </x:row>
    <x:row r="86">
      <x:c r="A86" s="56"/>
      <x:c r="B86" s="38"/>
      <x:c r="C86" s="38"/>
      <x:c r="D86" s="38"/>
      <x:c r="E86" s="56"/>
      <x:c r="F86" s="58"/>
      <x:c r="G86" s="58"/>
      <x:c r="H86" s="58"/>
      <x:c r="I86" s="59" t="str">
        <x:f>IF($A86="","",MAX(0,$F86-$G86))</x:f>
      </x:c>
      <x:c r="J86" s="52" t="str">
        <x:f>IF($A86="","",IF($I86=0,"مسددة",IF($E86&lt;TODAY(),"المتأخر",IF($G86&gt;0,"مدفوعة جزئياً","مفتوحة"))))</x:f>
      </x:c>
      <x:c r="K86" s="52" t="n">
        <x:f>IF(OR($A86="",$I86=0,$E86&gt;=TODAY()),0,TODAY()-$E86)</x:f>
        <x:v>0</x:v>
      </x:c>
      <x:c r="L86" s="52" t="str">
        <x:f>IF($A86="","",YEAR($A86))</x:f>
      </x:c>
      <x:c r="M86" s="38"/>
      <x:c r="N86" s="38"/>
    </x:row>
    <x:row r="87">
      <x:c r="A87" s="56"/>
      <x:c r="B87" s="38"/>
      <x:c r="C87" s="38"/>
      <x:c r="D87" s="38"/>
      <x:c r="E87" s="56"/>
      <x:c r="F87" s="58"/>
      <x:c r="G87" s="58"/>
      <x:c r="H87" s="58"/>
      <x:c r="I87" s="59" t="str">
        <x:f>IF($A87="","",MAX(0,$F87-$G87))</x:f>
      </x:c>
      <x:c r="J87" s="52" t="str">
        <x:f>IF($A87="","",IF($I87=0,"مسددة",IF($E87&lt;TODAY(),"المتأخر",IF($G87&gt;0,"مدفوعة جزئياً","مفتوحة"))))</x:f>
      </x:c>
      <x:c r="K87" s="52" t="n">
        <x:f>IF(OR($A87="",$I87=0,$E87&gt;=TODAY()),0,TODAY()-$E87)</x:f>
        <x:v>0</x:v>
      </x:c>
      <x:c r="L87" s="52" t="str">
        <x:f>IF($A87="","",YEAR($A87))</x:f>
      </x:c>
      <x:c r="M87" s="38"/>
      <x:c r="N87" s="38"/>
    </x:row>
    <x:row r="88">
      <x:c r="A88" s="56"/>
      <x:c r="B88" s="38"/>
      <x:c r="C88" s="38"/>
      <x:c r="D88" s="38"/>
      <x:c r="E88" s="56"/>
      <x:c r="F88" s="58"/>
      <x:c r="G88" s="58"/>
      <x:c r="H88" s="58"/>
      <x:c r="I88" s="59" t="str">
        <x:f>IF($A88="","",MAX(0,$F88-$G88))</x:f>
      </x:c>
      <x:c r="J88" s="52" t="str">
        <x:f>IF($A88="","",IF($I88=0,"مسددة",IF($E88&lt;TODAY(),"المتأخر",IF($G88&gt;0,"مدفوعة جزئياً","مفتوحة"))))</x:f>
      </x:c>
      <x:c r="K88" s="52" t="n">
        <x:f>IF(OR($A88="",$I88=0,$E88&gt;=TODAY()),0,TODAY()-$E88)</x:f>
        <x:v>0</x:v>
      </x:c>
      <x:c r="L88" s="52" t="str">
        <x:f>IF($A88="","",YEAR($A88))</x:f>
      </x:c>
      <x:c r="M88" s="38"/>
      <x:c r="N88" s="38"/>
    </x:row>
    <x:row r="89">
      <x:c r="A89" s="56"/>
      <x:c r="B89" s="38"/>
      <x:c r="C89" s="38"/>
      <x:c r="D89" s="38"/>
      <x:c r="E89" s="56"/>
      <x:c r="F89" s="58"/>
      <x:c r="G89" s="58"/>
      <x:c r="H89" s="58"/>
      <x:c r="I89" s="59" t="str">
        <x:f>IF($A89="","",MAX(0,$F89-$G89))</x:f>
      </x:c>
      <x:c r="J89" s="52" t="str">
        <x:f>IF($A89="","",IF($I89=0,"مسددة",IF($E89&lt;TODAY(),"المتأخر",IF($G89&gt;0,"مدفوعة جزئياً","مفتوحة"))))</x:f>
      </x:c>
      <x:c r="K89" s="52" t="n">
        <x:f>IF(OR($A89="",$I89=0,$E89&gt;=TODAY()),0,TODAY()-$E89)</x:f>
        <x:v>0</x:v>
      </x:c>
      <x:c r="L89" s="52" t="str">
        <x:f>IF($A89="","",YEAR($A89))</x:f>
      </x:c>
      <x:c r="M89" s="38"/>
      <x:c r="N89" s="38"/>
    </x:row>
    <x:row r="90">
      <x:c r="A90" s="56"/>
      <x:c r="B90" s="38"/>
      <x:c r="C90" s="38"/>
      <x:c r="D90" s="38"/>
      <x:c r="E90" s="56"/>
      <x:c r="F90" s="58"/>
      <x:c r="G90" s="58"/>
      <x:c r="H90" s="58"/>
      <x:c r="I90" s="59" t="str">
        <x:f>IF($A90="","",MAX(0,$F90-$G90))</x:f>
      </x:c>
      <x:c r="J90" s="52" t="str">
        <x:f>IF($A90="","",IF($I90=0,"مسددة",IF($E90&lt;TODAY(),"المتأخر",IF($G90&gt;0,"مدفوعة جزئياً","مفتوحة"))))</x:f>
      </x:c>
      <x:c r="K90" s="52" t="n">
        <x:f>IF(OR($A90="",$I90=0,$E90&gt;=TODAY()),0,TODAY()-$E90)</x:f>
        <x:v>0</x:v>
      </x:c>
      <x:c r="L90" s="52" t="str">
        <x:f>IF($A90="","",YEAR($A90))</x:f>
      </x:c>
      <x:c r="M90" s="38"/>
      <x:c r="N90" s="38"/>
    </x:row>
    <x:row r="91">
      <x:c r="A91" s="56"/>
      <x:c r="B91" s="38"/>
      <x:c r="C91" s="38"/>
      <x:c r="D91" s="38"/>
      <x:c r="E91" s="56"/>
      <x:c r="F91" s="58"/>
      <x:c r="G91" s="58"/>
      <x:c r="H91" s="58"/>
      <x:c r="I91" s="59" t="str">
        <x:f>IF($A91="","",MAX(0,$F91-$G91))</x:f>
      </x:c>
      <x:c r="J91" s="52" t="str">
        <x:f>IF($A91="","",IF($I91=0,"مسددة",IF($E91&lt;TODAY(),"المتأخر",IF($G91&gt;0,"مدفوعة جزئياً","مفتوحة"))))</x:f>
      </x:c>
      <x:c r="K91" s="52" t="n">
        <x:f>IF(OR($A91="",$I91=0,$E91&gt;=TODAY()),0,TODAY()-$E91)</x:f>
        <x:v>0</x:v>
      </x:c>
      <x:c r="L91" s="52" t="str">
        <x:f>IF($A91="","",YEAR($A91))</x:f>
      </x:c>
      <x:c r="M91" s="38"/>
      <x:c r="N91" s="38"/>
    </x:row>
    <x:row r="92">
      <x:c r="A92" s="56"/>
      <x:c r="B92" s="38"/>
      <x:c r="C92" s="38"/>
      <x:c r="D92" s="38"/>
      <x:c r="E92" s="56"/>
      <x:c r="F92" s="58"/>
      <x:c r="G92" s="58"/>
      <x:c r="H92" s="58"/>
      <x:c r="I92" s="59" t="str">
        <x:f>IF($A92="","",MAX(0,$F92-$G92))</x:f>
      </x:c>
      <x:c r="J92" s="52" t="str">
        <x:f>IF($A92="","",IF($I92=0,"مسددة",IF($E92&lt;TODAY(),"المتأخر",IF($G92&gt;0,"مدفوعة جزئياً","مفتوحة"))))</x:f>
      </x:c>
      <x:c r="K92" s="52" t="n">
        <x:f>IF(OR($A92="",$I92=0,$E92&gt;=TODAY()),0,TODAY()-$E92)</x:f>
        <x:v>0</x:v>
      </x:c>
      <x:c r="L92" s="52" t="str">
        <x:f>IF($A92="","",YEAR($A92))</x:f>
      </x:c>
      <x:c r="M92" s="38"/>
      <x:c r="N92" s="38"/>
    </x:row>
    <x:row r="93">
      <x:c r="A93" s="56"/>
      <x:c r="B93" s="38"/>
      <x:c r="C93" s="38"/>
      <x:c r="D93" s="38"/>
      <x:c r="E93" s="56"/>
      <x:c r="F93" s="58"/>
      <x:c r="G93" s="58"/>
      <x:c r="H93" s="58"/>
      <x:c r="I93" s="59" t="str">
        <x:f>IF($A93="","",MAX(0,$F93-$G93))</x:f>
      </x:c>
      <x:c r="J93" s="52" t="str">
        <x:f>IF($A93="","",IF($I93=0,"مسددة",IF($E93&lt;TODAY(),"المتأخر",IF($G93&gt;0,"مدفوعة جزئياً","مفتوحة"))))</x:f>
      </x:c>
      <x:c r="K93" s="52" t="n">
        <x:f>IF(OR($A93="",$I93=0,$E93&gt;=TODAY()),0,TODAY()-$E93)</x:f>
        <x:v>0</x:v>
      </x:c>
      <x:c r="L93" s="52" t="str">
        <x:f>IF($A93="","",YEAR($A93))</x:f>
      </x:c>
      <x:c r="M93" s="38"/>
      <x:c r="N93" s="38"/>
    </x:row>
    <x:row r="94">
      <x:c r="A94" s="56"/>
      <x:c r="B94" s="38"/>
      <x:c r="C94" s="38"/>
      <x:c r="D94" s="38"/>
      <x:c r="E94" s="56"/>
      <x:c r="F94" s="58"/>
      <x:c r="G94" s="58"/>
      <x:c r="H94" s="58"/>
      <x:c r="I94" s="59" t="str">
        <x:f>IF($A94="","",MAX(0,$F94-$G94))</x:f>
      </x:c>
      <x:c r="J94" s="52" t="str">
        <x:f>IF($A94="","",IF($I94=0,"مسددة",IF($E94&lt;TODAY(),"المتأخر",IF($G94&gt;0,"مدفوعة جزئياً","مفتوحة"))))</x:f>
      </x:c>
      <x:c r="K94" s="52" t="n">
        <x:f>IF(OR($A94="",$I94=0,$E94&gt;=TODAY()),0,TODAY()-$E94)</x:f>
        <x:v>0</x:v>
      </x:c>
      <x:c r="L94" s="52" t="str">
        <x:f>IF($A94="","",YEAR($A94))</x:f>
      </x:c>
      <x:c r="M94" s="38"/>
      <x:c r="N94" s="38"/>
    </x:row>
    <x:row r="95">
      <x:c r="A95" s="56"/>
      <x:c r="B95" s="38"/>
      <x:c r="C95" s="38"/>
      <x:c r="D95" s="38"/>
      <x:c r="E95" s="56"/>
      <x:c r="F95" s="58"/>
      <x:c r="G95" s="58"/>
      <x:c r="H95" s="58"/>
      <x:c r="I95" s="59" t="str">
        <x:f>IF($A95="","",MAX(0,$F95-$G95))</x:f>
      </x:c>
      <x:c r="J95" s="52" t="str">
        <x:f>IF($A95="","",IF($I95=0,"مسددة",IF($E95&lt;TODAY(),"المتأخر",IF($G95&gt;0,"مدفوعة جزئياً","مفتوحة"))))</x:f>
      </x:c>
      <x:c r="K95" s="52" t="n">
        <x:f>IF(OR($A95="",$I95=0,$E95&gt;=TODAY()),0,TODAY()-$E95)</x:f>
        <x:v>0</x:v>
      </x:c>
      <x:c r="L95" s="52" t="str">
        <x:f>IF($A95="","",YEAR($A95))</x:f>
      </x:c>
      <x:c r="M95" s="38"/>
      <x:c r="N95" s="38"/>
    </x:row>
    <x:row r="96">
      <x:c r="A96" s="56"/>
      <x:c r="B96" s="38"/>
      <x:c r="C96" s="38"/>
      <x:c r="D96" s="38"/>
      <x:c r="E96" s="56"/>
      <x:c r="F96" s="58"/>
      <x:c r="G96" s="58"/>
      <x:c r="H96" s="58"/>
      <x:c r="I96" s="59" t="str">
        <x:f>IF($A96="","",MAX(0,$F96-$G96))</x:f>
      </x:c>
      <x:c r="J96" s="52" t="str">
        <x:f>IF($A96="","",IF($I96=0,"مسددة",IF($E96&lt;TODAY(),"المتأخر",IF($G96&gt;0,"مدفوعة جزئياً","مفتوحة"))))</x:f>
      </x:c>
      <x:c r="K96" s="52" t="n">
        <x:f>IF(OR($A96="",$I96=0,$E96&gt;=TODAY()),0,TODAY()-$E96)</x:f>
        <x:v>0</x:v>
      </x:c>
      <x:c r="L96" s="52" t="str">
        <x:f>IF($A96="","",YEAR($A96))</x:f>
      </x:c>
      <x:c r="M96" s="38"/>
      <x:c r="N96" s="38"/>
    </x:row>
    <x:row r="97">
      <x:c r="A97" s="56"/>
      <x:c r="B97" s="38"/>
      <x:c r="C97" s="38"/>
      <x:c r="D97" s="38"/>
      <x:c r="E97" s="56"/>
      <x:c r="F97" s="58"/>
      <x:c r="G97" s="58"/>
      <x:c r="H97" s="58"/>
      <x:c r="I97" s="59" t="str">
        <x:f>IF($A97="","",MAX(0,$F97-$G97))</x:f>
      </x:c>
      <x:c r="J97" s="52" t="str">
        <x:f>IF($A97="","",IF($I97=0,"مسددة",IF($E97&lt;TODAY(),"المتأخر",IF($G97&gt;0,"مدفوعة جزئياً","مفتوحة"))))</x:f>
      </x:c>
      <x:c r="K97" s="52" t="n">
        <x:f>IF(OR($A97="",$I97=0,$E97&gt;=TODAY()),0,TODAY()-$E97)</x:f>
        <x:v>0</x:v>
      </x:c>
      <x:c r="L97" s="52" t="str">
        <x:f>IF($A97="","",YEAR($A97))</x:f>
      </x:c>
      <x:c r="M97" s="38"/>
      <x:c r="N97" s="38"/>
    </x:row>
    <x:row r="98">
      <x:c r="A98" s="56"/>
      <x:c r="B98" s="38"/>
      <x:c r="C98" s="38"/>
      <x:c r="D98" s="38"/>
      <x:c r="E98" s="56"/>
      <x:c r="F98" s="58"/>
      <x:c r="G98" s="58"/>
      <x:c r="H98" s="58"/>
      <x:c r="I98" s="59" t="str">
        <x:f>IF($A98="","",MAX(0,$F98-$G98))</x:f>
      </x:c>
      <x:c r="J98" s="52" t="str">
        <x:f>IF($A98="","",IF($I98=0,"مسددة",IF($E98&lt;TODAY(),"المتأخر",IF($G98&gt;0,"مدفوعة جزئياً","مفتوحة"))))</x:f>
      </x:c>
      <x:c r="K98" s="52" t="n">
        <x:f>IF(OR($A98="",$I98=0,$E98&gt;=TODAY()),0,TODAY()-$E98)</x:f>
        <x:v>0</x:v>
      </x:c>
      <x:c r="L98" s="52" t="str">
        <x:f>IF($A98="","",YEAR($A98))</x:f>
      </x:c>
      <x:c r="M98" s="38"/>
      <x:c r="N98" s="38"/>
    </x:row>
    <x:row r="99">
      <x:c r="A99" s="56"/>
      <x:c r="B99" s="38"/>
      <x:c r="C99" s="38"/>
      <x:c r="D99" s="38"/>
      <x:c r="E99" s="56"/>
      <x:c r="F99" s="58"/>
      <x:c r="G99" s="58"/>
      <x:c r="H99" s="58"/>
      <x:c r="I99" s="59" t="str">
        <x:f>IF($A99="","",MAX(0,$F99-$G99))</x:f>
      </x:c>
      <x:c r="J99" s="52" t="str">
        <x:f>IF($A99="","",IF($I99=0,"مسددة",IF($E99&lt;TODAY(),"المتأخر",IF($G99&gt;0,"مدفوعة جزئياً","مفتوحة"))))</x:f>
      </x:c>
      <x:c r="K99" s="52" t="n">
        <x:f>IF(OR($A99="",$I99=0,$E99&gt;=TODAY()),0,TODAY()-$E99)</x:f>
        <x:v>0</x:v>
      </x:c>
      <x:c r="L99" s="52" t="str">
        <x:f>IF($A99="","",YEAR($A99))</x:f>
      </x:c>
      <x:c r="M99" s="38"/>
      <x:c r="N99" s="38"/>
    </x:row>
    <x:row r="100">
      <x:c r="A100" s="56"/>
      <x:c r="B100" s="38"/>
      <x:c r="C100" s="38"/>
      <x:c r="D100" s="38"/>
      <x:c r="E100" s="56"/>
      <x:c r="F100" s="58"/>
      <x:c r="G100" s="58"/>
      <x:c r="H100" s="58"/>
      <x:c r="I100" s="59" t="str">
        <x:f>IF($A100="","",MAX(0,$F100-$G100))</x:f>
      </x:c>
      <x:c r="J100" s="52" t="str">
        <x:f>IF($A100="","",IF($I100=0,"مسددة",IF($E100&lt;TODAY(),"المتأخر",IF($G100&gt;0,"مدفوعة جزئياً","مفتوحة"))))</x:f>
      </x:c>
      <x:c r="K100" s="52" t="n">
        <x:f>IF(OR($A100="",$I100=0,$E100&gt;=TODAY()),0,TODAY()-$E100)</x:f>
        <x:v>0</x:v>
      </x:c>
      <x:c r="L100" s="52" t="str">
        <x:f>IF($A100="","",YEAR($A100))</x:f>
      </x:c>
      <x:c r="M100" s="38"/>
      <x:c r="N100" s="38"/>
    </x:row>
    <x:row r="101">
      <x:c r="A101" s="56"/>
      <x:c r="B101" s="38"/>
      <x:c r="C101" s="38"/>
      <x:c r="D101" s="38"/>
      <x:c r="E101" s="56"/>
      <x:c r="F101" s="58"/>
      <x:c r="G101" s="58"/>
      <x:c r="H101" s="58"/>
      <x:c r="I101" s="59" t="str">
        <x:f>IF($A101="","",MAX(0,$F101-$G101))</x:f>
      </x:c>
      <x:c r="J101" s="52" t="str">
        <x:f>IF($A101="","",IF($I101=0,"مسددة",IF($E101&lt;TODAY(),"المتأخر",IF($G101&gt;0,"مدفوعة جزئياً","مفتوحة"))))</x:f>
      </x:c>
      <x:c r="K101" s="52" t="n">
        <x:f>IF(OR($A101="",$I101=0,$E101&gt;=TODAY()),0,TODAY()-$E101)</x:f>
        <x:v>0</x:v>
      </x:c>
      <x:c r="L101" s="52" t="str">
        <x:f>IF($A101="","",YEAR($A101))</x:f>
      </x:c>
      <x:c r="M101" s="38"/>
      <x:c r="N101" s="38"/>
    </x:row>
    <x:row r="102">
      <x:c r="A102" s="56"/>
      <x:c r="B102" s="38"/>
      <x:c r="C102" s="38"/>
      <x:c r="D102" s="38"/>
      <x:c r="E102" s="56"/>
      <x:c r="F102" s="58"/>
      <x:c r="G102" s="58"/>
      <x:c r="H102" s="58"/>
      <x:c r="I102" s="59" t="str">
        <x:f>IF($A102="","",MAX(0,$F102-$G102))</x:f>
      </x:c>
      <x:c r="J102" s="52" t="str">
        <x:f>IF($A102="","",IF($I102=0,"مسددة",IF($E102&lt;TODAY(),"المتأخر",IF($G102&gt;0,"مدفوعة جزئياً","مفتوحة"))))</x:f>
      </x:c>
      <x:c r="K102" s="52" t="n">
        <x:f>IF(OR($A102="",$I102=0,$E102&gt;=TODAY()),0,TODAY()-$E102)</x:f>
        <x:v>0</x:v>
      </x:c>
      <x:c r="L102" s="52" t="str">
        <x:f>IF($A102="","",YEAR($A102))</x:f>
      </x:c>
      <x:c r="M102" s="38"/>
      <x:c r="N102" s="38"/>
    </x:row>
    <x:row r="103">
      <x:c r="A103" s="56"/>
      <x:c r="B103" s="38"/>
      <x:c r="C103" s="38"/>
      <x:c r="D103" s="38"/>
      <x:c r="E103" s="56"/>
      <x:c r="F103" s="58"/>
      <x:c r="G103" s="58"/>
      <x:c r="H103" s="58"/>
      <x:c r="I103" s="59" t="str">
        <x:f>IF($A103="","",MAX(0,$F103-$G103))</x:f>
      </x:c>
      <x:c r="J103" s="52" t="str">
        <x:f>IF($A103="","",IF($I103=0,"مسددة",IF($E103&lt;TODAY(),"المتأخر",IF($G103&gt;0,"مدفوعة جزئياً","مفتوحة"))))</x:f>
      </x:c>
      <x:c r="K103" s="52" t="n">
        <x:f>IF(OR($A103="",$I103=0,$E103&gt;=TODAY()),0,TODAY()-$E103)</x:f>
        <x:v>0</x:v>
      </x:c>
      <x:c r="L103" s="52" t="str">
        <x:f>IF($A103="","",YEAR($A103))</x:f>
      </x:c>
      <x:c r="M103" s="38"/>
      <x:c r="N103" s="38"/>
    </x:row>
    <x:row r="104">
      <x:c r="A104" s="56"/>
      <x:c r="B104" s="38"/>
      <x:c r="C104" s="38"/>
      <x:c r="D104" s="38"/>
      <x:c r="E104" s="56"/>
      <x:c r="F104" s="58"/>
      <x:c r="G104" s="58"/>
      <x:c r="H104" s="58"/>
      <x:c r="I104" s="59" t="str">
        <x:f>IF($A104="","",MAX(0,$F104-$G104))</x:f>
      </x:c>
      <x:c r="J104" s="52" t="str">
        <x:f>IF($A104="","",IF($I104=0,"مسددة",IF($E104&lt;TODAY(),"المتأخر",IF($G104&gt;0,"مدفوعة جزئياً","مفتوحة"))))</x:f>
      </x:c>
      <x:c r="K104" s="52" t="n">
        <x:f>IF(OR($A104="",$I104=0,$E104&gt;=TODAY()),0,TODAY()-$E104)</x:f>
        <x:v>0</x:v>
      </x:c>
      <x:c r="L104" s="52" t="str">
        <x:f>IF($A104="","",YEAR($A104))</x:f>
      </x:c>
      <x:c r="M104" s="38"/>
      <x:c r="N104" s="38"/>
    </x:row>
    <x:row r="105">
      <x:c r="A105" s="56"/>
      <x:c r="B105" s="38"/>
      <x:c r="C105" s="38"/>
      <x:c r="D105" s="38"/>
      <x:c r="E105" s="56"/>
      <x:c r="F105" s="58"/>
      <x:c r="G105" s="58"/>
      <x:c r="H105" s="58"/>
      <x:c r="I105" s="59" t="str">
        <x:f>IF($A105="","",MAX(0,$F105-$G105))</x:f>
      </x:c>
      <x:c r="J105" s="52" t="str">
        <x:f>IF($A105="","",IF($I105=0,"مسددة",IF($E105&lt;TODAY(),"المتأخر",IF($G105&gt;0,"مدفوعة جزئياً","مفتوحة"))))</x:f>
      </x:c>
      <x:c r="K105" s="52" t="n">
        <x:f>IF(OR($A105="",$I105=0,$E105&gt;=TODAY()),0,TODAY()-$E105)</x:f>
        <x:v>0</x:v>
      </x:c>
      <x:c r="L105" s="52" t="str">
        <x:f>IF($A105="","",YEAR($A105))</x:f>
      </x:c>
      <x:c r="M105" s="38"/>
      <x:c r="N105" s="38"/>
    </x:row>
    <x:row r="106">
      <x:c r="A106" s="56"/>
      <x:c r="B106" s="38"/>
      <x:c r="C106" s="38"/>
      <x:c r="D106" s="38"/>
      <x:c r="E106" s="56"/>
      <x:c r="F106" s="58"/>
      <x:c r="G106" s="58"/>
      <x:c r="H106" s="58"/>
      <x:c r="I106" s="59" t="str">
        <x:f>IF($A106="","",MAX(0,$F106-$G106))</x:f>
      </x:c>
      <x:c r="J106" s="52" t="str">
        <x:f>IF($A106="","",IF($I106=0,"مسددة",IF($E106&lt;TODAY(),"المتأخر",IF($G106&gt;0,"مدفوعة جزئياً","مفتوحة"))))</x:f>
      </x:c>
      <x:c r="K106" s="52" t="n">
        <x:f>IF(OR($A106="",$I106=0,$E106&gt;=TODAY()),0,TODAY()-$E106)</x:f>
        <x:v>0</x:v>
      </x:c>
      <x:c r="L106" s="52" t="str">
        <x:f>IF($A106="","",YEAR($A106))</x:f>
      </x:c>
      <x:c r="M106" s="38"/>
      <x:c r="N106" s="38"/>
    </x:row>
    <x:row r="107">
      <x:c r="A107" s="56"/>
      <x:c r="B107" s="38"/>
      <x:c r="C107" s="38"/>
      <x:c r="D107" s="38"/>
      <x:c r="E107" s="56"/>
      <x:c r="F107" s="58"/>
      <x:c r="G107" s="58"/>
      <x:c r="H107" s="58"/>
      <x:c r="I107" s="59" t="str">
        <x:f>IF($A107="","",MAX(0,$F107-$G107))</x:f>
      </x:c>
      <x:c r="J107" s="52" t="str">
        <x:f>IF($A107="","",IF($I107=0,"مسددة",IF($E107&lt;TODAY(),"المتأخر",IF($G107&gt;0,"مدفوعة جزئياً","مفتوحة"))))</x:f>
      </x:c>
      <x:c r="K107" s="52" t="n">
        <x:f>IF(OR($A107="",$I107=0,$E107&gt;=TODAY()),0,TODAY()-$E107)</x:f>
        <x:v>0</x:v>
      </x:c>
      <x:c r="L107" s="52" t="str">
        <x:f>IF($A107="","",YEAR($A107))</x:f>
      </x:c>
      <x:c r="M107" s="38"/>
      <x:c r="N107" s="38"/>
    </x:row>
    <x:row r="108">
      <x:c r="A108" s="56"/>
      <x:c r="B108" s="38"/>
      <x:c r="C108" s="38"/>
      <x:c r="D108" s="38"/>
      <x:c r="E108" s="56"/>
      <x:c r="F108" s="58"/>
      <x:c r="G108" s="58"/>
      <x:c r="H108" s="58"/>
      <x:c r="I108" s="59" t="str">
        <x:f>IF($A108="","",MAX(0,$F108-$G108))</x:f>
      </x:c>
      <x:c r="J108" s="52" t="str">
        <x:f>IF($A108="","",IF($I108=0,"مسددة",IF($E108&lt;TODAY(),"المتأخر",IF($G108&gt;0,"مدفوعة جزئياً","مفتوحة"))))</x:f>
      </x:c>
      <x:c r="K108" s="52" t="n">
        <x:f>IF(OR($A108="",$I108=0,$E108&gt;=TODAY()),0,TODAY()-$E108)</x:f>
        <x:v>0</x:v>
      </x:c>
      <x:c r="L108" s="52" t="str">
        <x:f>IF($A108="","",YEAR($A108))</x:f>
      </x:c>
      <x:c r="M108" s="38"/>
      <x:c r="N108" s="38"/>
    </x:row>
    <x:row r="109">
      <x:c r="A109" s="56"/>
      <x:c r="B109" s="38"/>
      <x:c r="C109" s="38"/>
      <x:c r="D109" s="38"/>
      <x:c r="E109" s="56"/>
      <x:c r="F109" s="58"/>
      <x:c r="G109" s="58"/>
      <x:c r="H109" s="58"/>
      <x:c r="I109" s="59" t="str">
        <x:f>IF($A109="","",MAX(0,$F109-$G109))</x:f>
      </x:c>
      <x:c r="J109" s="52" t="str">
        <x:f>IF($A109="","",IF($I109=0,"مسددة",IF($E109&lt;TODAY(),"المتأخر",IF($G109&gt;0,"مدفوعة جزئياً","مفتوحة"))))</x:f>
      </x:c>
      <x:c r="K109" s="52" t="n">
        <x:f>IF(OR($A109="",$I109=0,$E109&gt;=TODAY()),0,TODAY()-$E109)</x:f>
        <x:v>0</x:v>
      </x:c>
      <x:c r="L109" s="52" t="str">
        <x:f>IF($A109="","",YEAR($A109))</x:f>
      </x:c>
      <x:c r="M109" s="38"/>
      <x:c r="N109" s="38"/>
    </x:row>
    <x:row r="110">
      <x:c r="A110" s="56"/>
      <x:c r="B110" s="38"/>
      <x:c r="C110" s="38"/>
      <x:c r="D110" s="38"/>
      <x:c r="E110" s="56"/>
      <x:c r="F110" s="58"/>
      <x:c r="G110" s="58"/>
      <x:c r="H110" s="58"/>
      <x:c r="I110" s="59" t="str">
        <x:f>IF($A110="","",MAX(0,$F110-$G110))</x:f>
      </x:c>
      <x:c r="J110" s="52" t="str">
        <x:f>IF($A110="","",IF($I110=0,"مسددة",IF($E110&lt;TODAY(),"المتأخر",IF($G110&gt;0,"مدفوعة جزئياً","مفتوحة"))))</x:f>
      </x:c>
      <x:c r="K110" s="52" t="n">
        <x:f>IF(OR($A110="",$I110=0,$E110&gt;=TODAY()),0,TODAY()-$E110)</x:f>
        <x:v>0</x:v>
      </x:c>
      <x:c r="L110" s="52" t="str">
        <x:f>IF($A110="","",YEAR($A110))</x:f>
      </x:c>
      <x:c r="M110" s="38"/>
      <x:c r="N110" s="38"/>
    </x:row>
    <x:row r="111">
      <x:c r="A111" s="56"/>
      <x:c r="B111" s="38"/>
      <x:c r="C111" s="38"/>
      <x:c r="D111" s="38"/>
      <x:c r="E111" s="56"/>
      <x:c r="F111" s="58"/>
      <x:c r="G111" s="58"/>
      <x:c r="H111" s="58"/>
      <x:c r="I111" s="59" t="str">
        <x:f>IF($A111="","",MAX(0,$F111-$G111))</x:f>
      </x:c>
      <x:c r="J111" s="52" t="str">
        <x:f>IF($A111="","",IF($I111=0,"مسددة",IF($E111&lt;TODAY(),"المتأخر",IF($G111&gt;0,"مدفوعة جزئياً","مفتوحة"))))</x:f>
      </x:c>
      <x:c r="K111" s="52" t="n">
        <x:f>IF(OR($A111="",$I111=0,$E111&gt;=TODAY()),0,TODAY()-$E111)</x:f>
        <x:v>0</x:v>
      </x:c>
      <x:c r="L111" s="52" t="str">
        <x:f>IF($A111="","",YEAR($A111))</x:f>
      </x:c>
      <x:c r="M111" s="38"/>
      <x:c r="N111" s="38"/>
    </x:row>
    <x:row r="112">
      <x:c r="A112" s="56"/>
      <x:c r="B112" s="38"/>
      <x:c r="C112" s="38"/>
      <x:c r="D112" s="38"/>
      <x:c r="E112" s="56"/>
      <x:c r="F112" s="58"/>
      <x:c r="G112" s="58"/>
      <x:c r="H112" s="58"/>
      <x:c r="I112" s="59" t="str">
        <x:f>IF($A112="","",MAX(0,$F112-$G112))</x:f>
      </x:c>
      <x:c r="J112" s="52" t="str">
        <x:f>IF($A112="","",IF($I112=0,"مسددة",IF($E112&lt;TODAY(),"المتأخر",IF($G112&gt;0,"مدفوعة جزئياً","مفتوحة"))))</x:f>
      </x:c>
      <x:c r="K112" s="52" t="n">
        <x:f>IF(OR($A112="",$I112=0,$E112&gt;=TODAY()),0,TODAY()-$E112)</x:f>
        <x:v>0</x:v>
      </x:c>
      <x:c r="L112" s="52" t="str">
        <x:f>IF($A112="","",YEAR($A112))</x:f>
      </x:c>
      <x:c r="M112" s="38"/>
      <x:c r="N112" s="38"/>
    </x:row>
    <x:row r="113">
      <x:c r="A113" s="56"/>
      <x:c r="B113" s="38"/>
      <x:c r="C113" s="38"/>
      <x:c r="D113" s="38"/>
      <x:c r="E113" s="56"/>
      <x:c r="F113" s="58"/>
      <x:c r="G113" s="58"/>
      <x:c r="H113" s="58"/>
      <x:c r="I113" s="59" t="str">
        <x:f>IF($A113="","",MAX(0,$F113-$G113))</x:f>
      </x:c>
      <x:c r="J113" s="52" t="str">
        <x:f>IF($A113="","",IF($I113=0,"مسددة",IF($E113&lt;TODAY(),"المتأخر",IF($G113&gt;0,"مدفوعة جزئياً","مفتوحة"))))</x:f>
      </x:c>
      <x:c r="K113" s="52" t="n">
        <x:f>IF(OR($A113="",$I113=0,$E113&gt;=TODAY()),0,TODAY()-$E113)</x:f>
        <x:v>0</x:v>
      </x:c>
      <x:c r="L113" s="52" t="str">
        <x:f>IF($A113="","",YEAR($A113))</x:f>
      </x:c>
      <x:c r="M113" s="38"/>
      <x:c r="N113" s="38"/>
    </x:row>
    <x:row r="114">
      <x:c r="A114" s="56"/>
      <x:c r="B114" s="38"/>
      <x:c r="C114" s="38"/>
      <x:c r="D114" s="38"/>
      <x:c r="E114" s="56"/>
      <x:c r="F114" s="58"/>
      <x:c r="G114" s="58"/>
      <x:c r="H114" s="58"/>
      <x:c r="I114" s="59" t="str">
        <x:f>IF($A114="","",MAX(0,$F114-$G114))</x:f>
      </x:c>
      <x:c r="J114" s="52" t="str">
        <x:f>IF($A114="","",IF($I114=0,"مسددة",IF($E114&lt;TODAY(),"المتأخر",IF($G114&gt;0,"مدفوعة جزئياً","مفتوحة"))))</x:f>
      </x:c>
      <x:c r="K114" s="52" t="n">
        <x:f>IF(OR($A114="",$I114=0,$E114&gt;=TODAY()),0,TODAY()-$E114)</x:f>
        <x:v>0</x:v>
      </x:c>
      <x:c r="L114" s="52" t="str">
        <x:f>IF($A114="","",YEAR($A114))</x:f>
      </x:c>
      <x:c r="M114" s="38"/>
      <x:c r="N114" s="38"/>
    </x:row>
    <x:row r="115">
      <x:c r="A115" s="56"/>
      <x:c r="B115" s="38"/>
      <x:c r="C115" s="38"/>
      <x:c r="D115" s="38"/>
      <x:c r="E115" s="56"/>
      <x:c r="F115" s="58"/>
      <x:c r="G115" s="58"/>
      <x:c r="H115" s="58"/>
      <x:c r="I115" s="59" t="str">
        <x:f>IF($A115="","",MAX(0,$F115-$G115))</x:f>
      </x:c>
      <x:c r="J115" s="52" t="str">
        <x:f>IF($A115="","",IF($I115=0,"مسددة",IF($E115&lt;TODAY(),"المتأخر",IF($G115&gt;0,"مدفوعة جزئياً","مفتوحة"))))</x:f>
      </x:c>
      <x:c r="K115" s="52" t="n">
        <x:f>IF(OR($A115="",$I115=0,$E115&gt;=TODAY()),0,TODAY()-$E115)</x:f>
        <x:v>0</x:v>
      </x:c>
      <x:c r="L115" s="52" t="str">
        <x:f>IF($A115="","",YEAR($A115))</x:f>
      </x:c>
      <x:c r="M115" s="38"/>
      <x:c r="N115" s="38"/>
    </x:row>
    <x:row r="116">
      <x:c r="A116" s="56"/>
      <x:c r="B116" s="38"/>
      <x:c r="C116" s="38"/>
      <x:c r="D116" s="38"/>
      <x:c r="E116" s="56"/>
      <x:c r="F116" s="58"/>
      <x:c r="G116" s="58"/>
      <x:c r="H116" s="58"/>
      <x:c r="I116" s="59" t="str">
        <x:f>IF($A116="","",MAX(0,$F116-$G116))</x:f>
      </x:c>
      <x:c r="J116" s="52" t="str">
        <x:f>IF($A116="","",IF($I116=0,"مسددة",IF($E116&lt;TODAY(),"المتأخر",IF($G116&gt;0,"مدفوعة جزئياً","مفتوحة"))))</x:f>
      </x:c>
      <x:c r="K116" s="52" t="n">
        <x:f>IF(OR($A116="",$I116=0,$E116&gt;=TODAY()),0,TODAY()-$E116)</x:f>
        <x:v>0</x:v>
      </x:c>
      <x:c r="L116" s="52" t="str">
        <x:f>IF($A116="","",YEAR($A116))</x:f>
      </x:c>
      <x:c r="M116" s="38"/>
      <x:c r="N116" s="38"/>
    </x:row>
    <x:row r="117">
      <x:c r="A117" s="56"/>
      <x:c r="B117" s="38"/>
      <x:c r="C117" s="38"/>
      <x:c r="D117" s="38"/>
      <x:c r="E117" s="56"/>
      <x:c r="F117" s="58"/>
      <x:c r="G117" s="58"/>
      <x:c r="H117" s="58"/>
      <x:c r="I117" s="59" t="str">
        <x:f>IF($A117="","",MAX(0,$F117-$G117))</x:f>
      </x:c>
      <x:c r="J117" s="52" t="str">
        <x:f>IF($A117="","",IF($I117=0,"مسددة",IF($E117&lt;TODAY(),"المتأخر",IF($G117&gt;0,"مدفوعة جزئياً","مفتوحة"))))</x:f>
      </x:c>
      <x:c r="K117" s="52" t="n">
        <x:f>IF(OR($A117="",$I117=0,$E117&gt;=TODAY()),0,TODAY()-$E117)</x:f>
        <x:v>0</x:v>
      </x:c>
      <x:c r="L117" s="52" t="str">
        <x:f>IF($A117="","",YEAR($A117))</x:f>
      </x:c>
      <x:c r="M117" s="38"/>
      <x:c r="N117" s="38"/>
    </x:row>
    <x:row r="118">
      <x:c r="A118" s="56"/>
      <x:c r="B118" s="38"/>
      <x:c r="C118" s="38"/>
      <x:c r="D118" s="38"/>
      <x:c r="E118" s="56"/>
      <x:c r="F118" s="58"/>
      <x:c r="G118" s="58"/>
      <x:c r="H118" s="58"/>
      <x:c r="I118" s="59" t="str">
        <x:f>IF($A118="","",MAX(0,$F118-$G118))</x:f>
      </x:c>
      <x:c r="J118" s="52" t="str">
        <x:f>IF($A118="","",IF($I118=0,"مسددة",IF($E118&lt;TODAY(),"المتأخر",IF($G118&gt;0,"مدفوعة جزئياً","مفتوحة"))))</x:f>
      </x:c>
      <x:c r="K118" s="52" t="n">
        <x:f>IF(OR($A118="",$I118=0,$E118&gt;=TODAY()),0,TODAY()-$E118)</x:f>
        <x:v>0</x:v>
      </x:c>
      <x:c r="L118" s="52" t="str">
        <x:f>IF($A118="","",YEAR($A118))</x:f>
      </x:c>
      <x:c r="M118" s="38"/>
      <x:c r="N118" s="38"/>
    </x:row>
    <x:row r="119">
      <x:c r="A119" s="56"/>
      <x:c r="B119" s="38"/>
      <x:c r="C119" s="38"/>
      <x:c r="D119" s="38"/>
      <x:c r="E119" s="56"/>
      <x:c r="F119" s="58"/>
      <x:c r="G119" s="58"/>
      <x:c r="H119" s="58"/>
      <x:c r="I119" s="59" t="str">
        <x:f>IF($A119="","",MAX(0,$F119-$G119))</x:f>
      </x:c>
      <x:c r="J119" s="52" t="str">
        <x:f>IF($A119="","",IF($I119=0,"مسددة",IF($E119&lt;TODAY(),"المتأخر",IF($G119&gt;0,"مدفوعة جزئياً","مفتوحة"))))</x:f>
      </x:c>
      <x:c r="K119" s="52" t="n">
        <x:f>IF(OR($A119="",$I119=0,$E119&gt;=TODAY()),0,TODAY()-$E119)</x:f>
        <x:v>0</x:v>
      </x:c>
      <x:c r="L119" s="52" t="str">
        <x:f>IF($A119="","",YEAR($A119))</x:f>
      </x:c>
      <x:c r="M119" s="38"/>
      <x:c r="N119" s="38"/>
    </x:row>
    <x:row r="120">
      <x:c r="A120" s="56"/>
      <x:c r="B120" s="38"/>
      <x:c r="C120" s="38"/>
      <x:c r="D120" s="38"/>
      <x:c r="E120" s="56"/>
      <x:c r="F120" s="58"/>
      <x:c r="G120" s="58"/>
      <x:c r="H120" s="58"/>
      <x:c r="I120" s="59" t="str">
        <x:f>IF($A120="","",MAX(0,$F120-$G120))</x:f>
      </x:c>
      <x:c r="J120" s="52" t="str">
        <x:f>IF($A120="","",IF($I120=0,"مسددة",IF($E120&lt;TODAY(),"المتأخر",IF($G120&gt;0,"مدفوعة جزئياً","مفتوحة"))))</x:f>
      </x:c>
      <x:c r="K120" s="52" t="n">
        <x:f>IF(OR($A120="",$I120=0,$E120&gt;=TODAY()),0,TODAY()-$E120)</x:f>
        <x:v>0</x:v>
      </x:c>
      <x:c r="L120" s="52" t="str">
        <x:f>IF($A120="","",YEAR($A120))</x:f>
      </x:c>
      <x:c r="M120" s="38"/>
      <x:c r="N120" s="38"/>
    </x:row>
    <x:row r="121">
      <x:c r="A121" s="56"/>
      <x:c r="B121" s="38"/>
      <x:c r="C121" s="38"/>
      <x:c r="D121" s="38"/>
      <x:c r="E121" s="56"/>
      <x:c r="F121" s="58"/>
      <x:c r="G121" s="58"/>
      <x:c r="H121" s="58"/>
      <x:c r="I121" s="59" t="str">
        <x:f>IF($A121="","",MAX(0,$F121-$G121))</x:f>
      </x:c>
      <x:c r="J121" s="52" t="str">
        <x:f>IF($A121="","",IF($I121=0,"مسددة",IF($E121&lt;TODAY(),"المتأخر",IF($G121&gt;0,"مدفوعة جزئياً","مفتوحة"))))</x:f>
      </x:c>
      <x:c r="K121" s="52" t="n">
        <x:f>IF(OR($A121="",$I121=0,$E121&gt;=TODAY()),0,TODAY()-$E121)</x:f>
        <x:v>0</x:v>
      </x:c>
      <x:c r="L121" s="52" t="str">
        <x:f>IF($A121="","",YEAR($A121))</x:f>
      </x:c>
      <x:c r="M121" s="38"/>
      <x:c r="N121" s="38"/>
    </x:row>
    <x:row r="122">
      <x:c r="A122" s="56"/>
      <x:c r="B122" s="38"/>
      <x:c r="C122" s="38"/>
      <x:c r="D122" s="38"/>
      <x:c r="E122" s="56"/>
      <x:c r="F122" s="58"/>
      <x:c r="G122" s="58"/>
      <x:c r="H122" s="58"/>
      <x:c r="I122" s="59" t="str">
        <x:f>IF($A122="","",MAX(0,$F122-$G122))</x:f>
      </x:c>
      <x:c r="J122" s="52" t="str">
        <x:f>IF($A122="","",IF($I122=0,"مسددة",IF($E122&lt;TODAY(),"المتأخر",IF($G122&gt;0,"مدفوعة جزئياً","مفتوحة"))))</x:f>
      </x:c>
      <x:c r="K122" s="52" t="n">
        <x:f>IF(OR($A122="",$I122=0,$E122&gt;=TODAY()),0,TODAY()-$E122)</x:f>
        <x:v>0</x:v>
      </x:c>
      <x:c r="L122" s="52" t="str">
        <x:f>IF($A122="","",YEAR($A122))</x:f>
      </x:c>
      <x:c r="M122" s="38"/>
      <x:c r="N122" s="38"/>
    </x:row>
    <x:row r="123">
      <x:c r="A123" s="56"/>
      <x:c r="B123" s="38"/>
      <x:c r="C123" s="38"/>
      <x:c r="D123" s="38"/>
      <x:c r="E123" s="56"/>
      <x:c r="F123" s="58"/>
      <x:c r="G123" s="58"/>
      <x:c r="H123" s="58"/>
      <x:c r="I123" s="59" t="str">
        <x:f>IF($A123="","",MAX(0,$F123-$G123))</x:f>
      </x:c>
      <x:c r="J123" s="52" t="str">
        <x:f>IF($A123="","",IF($I123=0,"مسددة",IF($E123&lt;TODAY(),"المتأخر",IF($G123&gt;0,"مدفوعة جزئياً","مفتوحة"))))</x:f>
      </x:c>
      <x:c r="K123" s="52" t="n">
        <x:f>IF(OR($A123="",$I123=0,$E123&gt;=TODAY()),0,TODAY()-$E123)</x:f>
        <x:v>0</x:v>
      </x:c>
      <x:c r="L123" s="52" t="str">
        <x:f>IF($A123="","",YEAR($A123))</x:f>
      </x:c>
      <x:c r="M123" s="38"/>
      <x:c r="N123" s="38"/>
    </x:row>
    <x:row r="124">
      <x:c r="A124" s="56"/>
      <x:c r="B124" s="38"/>
      <x:c r="C124" s="38"/>
      <x:c r="D124" s="38"/>
      <x:c r="E124" s="56"/>
      <x:c r="F124" s="58"/>
      <x:c r="G124" s="58"/>
      <x:c r="H124" s="58"/>
      <x:c r="I124" s="59" t="str">
        <x:f>IF($A124="","",MAX(0,$F124-$G124))</x:f>
      </x:c>
      <x:c r="J124" s="52" t="str">
        <x:f>IF($A124="","",IF($I124=0,"مسددة",IF($E124&lt;TODAY(),"المتأخر",IF($G124&gt;0,"مدفوعة جزئياً","مفتوحة"))))</x:f>
      </x:c>
      <x:c r="K124" s="52" t="n">
        <x:f>IF(OR($A124="",$I124=0,$E124&gt;=TODAY()),0,TODAY()-$E124)</x:f>
        <x:v>0</x:v>
      </x:c>
      <x:c r="L124" s="52" t="str">
        <x:f>IF($A124="","",YEAR($A124))</x:f>
      </x:c>
      <x:c r="M124" s="38"/>
      <x:c r="N124" s="38"/>
    </x:row>
    <x:row r="125">
      <x:c r="A125" s="56"/>
      <x:c r="B125" s="38"/>
      <x:c r="C125" s="38"/>
      <x:c r="D125" s="38"/>
      <x:c r="E125" s="56"/>
      <x:c r="F125" s="58"/>
      <x:c r="G125" s="58"/>
      <x:c r="H125" s="58"/>
      <x:c r="I125" s="59" t="str">
        <x:f>IF($A125="","",MAX(0,$F125-$G125))</x:f>
      </x:c>
      <x:c r="J125" s="52" t="str">
        <x:f>IF($A125="","",IF($I125=0,"مسددة",IF($E125&lt;TODAY(),"المتأخر",IF($G125&gt;0,"مدفوعة جزئياً","مفتوحة"))))</x:f>
      </x:c>
      <x:c r="K125" s="52" t="n">
        <x:f>IF(OR($A125="",$I125=0,$E125&gt;=TODAY()),0,TODAY()-$E125)</x:f>
        <x:v>0</x:v>
      </x:c>
      <x:c r="L125" s="52" t="str">
        <x:f>IF($A125="","",YEAR($A125))</x:f>
      </x:c>
      <x:c r="M125" s="38"/>
      <x:c r="N125" s="38"/>
    </x:row>
    <x:row r="126">
      <x:c r="A126" s="56"/>
      <x:c r="B126" s="38"/>
      <x:c r="C126" s="38"/>
      <x:c r="D126" s="38"/>
      <x:c r="E126" s="56"/>
      <x:c r="F126" s="58"/>
      <x:c r="G126" s="58"/>
      <x:c r="H126" s="58"/>
      <x:c r="I126" s="59" t="str">
        <x:f>IF($A126="","",MAX(0,$F126-$G126))</x:f>
      </x:c>
      <x:c r="J126" s="52" t="str">
        <x:f>IF($A126="","",IF($I126=0,"مسددة",IF($E126&lt;TODAY(),"المتأخر",IF($G126&gt;0,"مدفوعة جزئياً","مفتوحة"))))</x:f>
      </x:c>
      <x:c r="K126" s="52" t="n">
        <x:f>IF(OR($A126="",$I126=0,$E126&gt;=TODAY()),0,TODAY()-$E126)</x:f>
        <x:v>0</x:v>
      </x:c>
      <x:c r="L126" s="52" t="str">
        <x:f>IF($A126="","",YEAR($A126))</x:f>
      </x:c>
      <x:c r="M126" s="38"/>
      <x:c r="N126" s="38"/>
    </x:row>
    <x:row r="127">
      <x:c r="A127" s="56"/>
      <x:c r="B127" s="38"/>
      <x:c r="C127" s="38"/>
      <x:c r="D127" s="38"/>
      <x:c r="E127" s="56"/>
      <x:c r="F127" s="58"/>
      <x:c r="G127" s="58"/>
      <x:c r="H127" s="58"/>
      <x:c r="I127" s="59" t="str">
        <x:f>IF($A127="","",MAX(0,$F127-$G127))</x:f>
      </x:c>
      <x:c r="J127" s="52" t="str">
        <x:f>IF($A127="","",IF($I127=0,"مسددة",IF($E127&lt;TODAY(),"المتأخر",IF($G127&gt;0,"مدفوعة جزئياً","مفتوحة"))))</x:f>
      </x:c>
      <x:c r="K127" s="52" t="n">
        <x:f>IF(OR($A127="",$I127=0,$E127&gt;=TODAY()),0,TODAY()-$E127)</x:f>
        <x:v>0</x:v>
      </x:c>
      <x:c r="L127" s="52" t="str">
        <x:f>IF($A127="","",YEAR($A127))</x:f>
      </x:c>
      <x:c r="M127" s="38"/>
      <x:c r="N127" s="38"/>
    </x:row>
    <x:row r="128">
      <x:c r="A128" s="56"/>
      <x:c r="B128" s="38"/>
      <x:c r="C128" s="38"/>
      <x:c r="D128" s="38"/>
      <x:c r="E128" s="56"/>
      <x:c r="F128" s="58"/>
      <x:c r="G128" s="58"/>
      <x:c r="H128" s="58"/>
      <x:c r="I128" s="59" t="str">
        <x:f>IF($A128="","",MAX(0,$F128-$G128))</x:f>
      </x:c>
      <x:c r="J128" s="52" t="str">
        <x:f>IF($A128="","",IF($I128=0,"مسددة",IF($E128&lt;TODAY(),"المتأخر",IF($G128&gt;0,"مدفوعة جزئياً","مفتوحة"))))</x:f>
      </x:c>
      <x:c r="K128" s="52" t="n">
        <x:f>IF(OR($A128="",$I128=0,$E128&gt;=TODAY()),0,TODAY()-$E128)</x:f>
        <x:v>0</x:v>
      </x:c>
      <x:c r="L128" s="52" t="str">
        <x:f>IF($A128="","",YEAR($A128))</x:f>
      </x:c>
      <x:c r="M128" s="38"/>
      <x:c r="N128" s="38"/>
    </x:row>
    <x:row r="129">
      <x:c r="A129" s="56"/>
      <x:c r="B129" s="38"/>
      <x:c r="C129" s="38"/>
      <x:c r="D129" s="38"/>
      <x:c r="E129" s="56"/>
      <x:c r="F129" s="58"/>
      <x:c r="G129" s="58"/>
      <x:c r="H129" s="58"/>
      <x:c r="I129" s="59" t="str">
        <x:f>IF($A129="","",MAX(0,$F129-$G129))</x:f>
      </x:c>
      <x:c r="J129" s="52" t="str">
        <x:f>IF($A129="","",IF($I129=0,"مسددة",IF($E129&lt;TODAY(),"المتأخر",IF($G129&gt;0,"مدفوعة جزئياً","مفتوحة"))))</x:f>
      </x:c>
      <x:c r="K129" s="52" t="n">
        <x:f>IF(OR($A129="",$I129=0,$E129&gt;=TODAY()),0,TODAY()-$E129)</x:f>
        <x:v>0</x:v>
      </x:c>
      <x:c r="L129" s="52" t="str">
        <x:f>IF($A129="","",YEAR($A129))</x:f>
      </x:c>
      <x:c r="M129" s="38"/>
      <x:c r="N129" s="38"/>
    </x:row>
    <x:row r="130">
      <x:c r="A130" s="56"/>
      <x:c r="B130" s="38"/>
      <x:c r="C130" s="38"/>
      <x:c r="D130" s="38"/>
      <x:c r="E130" s="56"/>
      <x:c r="F130" s="58"/>
      <x:c r="G130" s="58"/>
      <x:c r="H130" s="58"/>
      <x:c r="I130" s="59" t="str">
        <x:f>IF($A130="","",MAX(0,$F130-$G130))</x:f>
      </x:c>
      <x:c r="J130" s="52" t="str">
        <x:f>IF($A130="","",IF($I130=0,"مسددة",IF($E130&lt;TODAY(),"المتأخر",IF($G130&gt;0,"مدفوعة جزئياً","مفتوحة"))))</x:f>
      </x:c>
      <x:c r="K130" s="52" t="n">
        <x:f>IF(OR($A130="",$I130=0,$E130&gt;=TODAY()),0,TODAY()-$E130)</x:f>
        <x:v>0</x:v>
      </x:c>
      <x:c r="L130" s="52" t="str">
        <x:f>IF($A130="","",YEAR($A130))</x:f>
      </x:c>
      <x:c r="M130" s="38"/>
      <x:c r="N130" s="38"/>
    </x:row>
    <x:row r="131">
      <x:c r="A131" s="56"/>
      <x:c r="B131" s="38"/>
      <x:c r="C131" s="38"/>
      <x:c r="D131" s="38"/>
      <x:c r="E131" s="56"/>
      <x:c r="F131" s="58"/>
      <x:c r="G131" s="58"/>
      <x:c r="H131" s="58"/>
      <x:c r="I131" s="59" t="str">
        <x:f>IF($A131="","",MAX(0,$F131-$G131))</x:f>
      </x:c>
      <x:c r="J131" s="52" t="str">
        <x:f>IF($A131="","",IF($I131=0,"مسددة",IF($E131&lt;TODAY(),"المتأخر",IF($G131&gt;0,"مدفوعة جزئياً","مفتوحة"))))</x:f>
      </x:c>
      <x:c r="K131" s="52" t="n">
        <x:f>IF(OR($A131="",$I131=0,$E131&gt;=TODAY()),0,TODAY()-$E131)</x:f>
        <x:v>0</x:v>
      </x:c>
      <x:c r="L131" s="52" t="str">
        <x:f>IF($A131="","",YEAR($A131))</x:f>
      </x:c>
      <x:c r="M131" s="38"/>
      <x:c r="N131" s="38"/>
    </x:row>
    <x:row r="132">
      <x:c r="A132" s="56"/>
      <x:c r="B132" s="38"/>
      <x:c r="C132" s="38"/>
      <x:c r="D132" s="38"/>
      <x:c r="E132" s="56"/>
      <x:c r="F132" s="58"/>
      <x:c r="G132" s="58"/>
      <x:c r="H132" s="58"/>
      <x:c r="I132" s="59" t="str">
        <x:f>IF($A132="","",MAX(0,$F132-$G132))</x:f>
      </x:c>
      <x:c r="J132" s="52" t="str">
        <x:f>IF($A132="","",IF($I132=0,"مسددة",IF($E132&lt;TODAY(),"المتأخر",IF($G132&gt;0,"مدفوعة جزئياً","مفتوحة"))))</x:f>
      </x:c>
      <x:c r="K132" s="52" t="n">
        <x:f>IF(OR($A132="",$I132=0,$E132&gt;=TODAY()),0,TODAY()-$E132)</x:f>
        <x:v>0</x:v>
      </x:c>
      <x:c r="L132" s="52" t="str">
        <x:f>IF($A132="","",YEAR($A132))</x:f>
      </x:c>
      <x:c r="M132" s="38"/>
      <x:c r="N132" s="38"/>
    </x:row>
    <x:row r="133">
      <x:c r="A133" s="56"/>
      <x:c r="B133" s="38"/>
      <x:c r="C133" s="38"/>
      <x:c r="D133" s="38"/>
      <x:c r="E133" s="56"/>
      <x:c r="F133" s="58"/>
      <x:c r="G133" s="58"/>
      <x:c r="H133" s="58"/>
      <x:c r="I133" s="59" t="str">
        <x:f>IF($A133="","",MAX(0,$F133-$G133))</x:f>
      </x:c>
      <x:c r="J133" s="52" t="str">
        <x:f>IF($A133="","",IF($I133=0,"مسددة",IF($E133&lt;TODAY(),"المتأخر",IF($G133&gt;0,"مدفوعة جزئياً","مفتوحة"))))</x:f>
      </x:c>
      <x:c r="K133" s="52" t="n">
        <x:f>IF(OR($A133="",$I133=0,$E133&gt;=TODAY()),0,TODAY()-$E133)</x:f>
        <x:v>0</x:v>
      </x:c>
      <x:c r="L133" s="52" t="str">
        <x:f>IF($A133="","",YEAR($A133))</x:f>
      </x:c>
      <x:c r="M133" s="38"/>
      <x:c r="N133" s="38"/>
    </x:row>
    <x:row r="134">
      <x:c r="A134" s="56"/>
      <x:c r="B134" s="38"/>
      <x:c r="C134" s="38"/>
      <x:c r="D134" s="38"/>
      <x:c r="E134" s="56"/>
      <x:c r="F134" s="58"/>
      <x:c r="G134" s="58"/>
      <x:c r="H134" s="58"/>
      <x:c r="I134" s="59" t="str">
        <x:f>IF($A134="","",MAX(0,$F134-$G134))</x:f>
      </x:c>
      <x:c r="J134" s="52" t="str">
        <x:f>IF($A134="","",IF($I134=0,"مسددة",IF($E134&lt;TODAY(),"المتأخر",IF($G134&gt;0,"مدفوعة جزئياً","مفتوحة"))))</x:f>
      </x:c>
      <x:c r="K134" s="52" t="n">
        <x:f>IF(OR($A134="",$I134=0,$E134&gt;=TODAY()),0,TODAY()-$E134)</x:f>
        <x:v>0</x:v>
      </x:c>
      <x:c r="L134" s="52" t="str">
        <x:f>IF($A134="","",YEAR($A134))</x:f>
      </x:c>
      <x:c r="M134" s="38"/>
      <x:c r="N134" s="38"/>
    </x:row>
    <x:row r="135">
      <x:c r="A135" s="56"/>
      <x:c r="B135" s="38"/>
      <x:c r="C135" s="38"/>
      <x:c r="D135" s="38"/>
      <x:c r="E135" s="56"/>
      <x:c r="F135" s="58"/>
      <x:c r="G135" s="58"/>
      <x:c r="H135" s="58"/>
      <x:c r="I135" s="59" t="str">
        <x:f>IF($A135="","",MAX(0,$F135-$G135))</x:f>
      </x:c>
      <x:c r="J135" s="52" t="str">
        <x:f>IF($A135="","",IF($I135=0,"مسددة",IF($E135&lt;TODAY(),"المتأخر",IF($G135&gt;0,"مدفوعة جزئياً","مفتوحة"))))</x:f>
      </x:c>
      <x:c r="K135" s="52" t="n">
        <x:f>IF(OR($A135="",$I135=0,$E135&gt;=TODAY()),0,TODAY()-$E135)</x:f>
        <x:v>0</x:v>
      </x:c>
      <x:c r="L135" s="52" t="str">
        <x:f>IF($A135="","",YEAR($A135))</x:f>
      </x:c>
      <x:c r="M135" s="38"/>
      <x:c r="N135" s="38"/>
    </x:row>
    <x:row r="136">
      <x:c r="A136" s="56"/>
      <x:c r="B136" s="38"/>
      <x:c r="C136" s="38"/>
      <x:c r="D136" s="38"/>
      <x:c r="E136" s="56"/>
      <x:c r="F136" s="58"/>
      <x:c r="G136" s="58"/>
      <x:c r="H136" s="58"/>
      <x:c r="I136" s="59" t="str">
        <x:f>IF($A136="","",MAX(0,$F136-$G136))</x:f>
      </x:c>
      <x:c r="J136" s="52" t="str">
        <x:f>IF($A136="","",IF($I136=0,"مسددة",IF($E136&lt;TODAY(),"المتأخر",IF($G136&gt;0,"مدفوعة جزئياً","مفتوحة"))))</x:f>
      </x:c>
      <x:c r="K136" s="52" t="n">
        <x:f>IF(OR($A136="",$I136=0,$E136&gt;=TODAY()),0,TODAY()-$E136)</x:f>
        <x:v>0</x:v>
      </x:c>
      <x:c r="L136" s="52" t="str">
        <x:f>IF($A136="","",YEAR($A136))</x:f>
      </x:c>
      <x:c r="M136" s="38"/>
      <x:c r="N136" s="38"/>
    </x:row>
    <x:row r="137">
      <x:c r="A137" s="56"/>
      <x:c r="B137" s="38"/>
      <x:c r="C137" s="38"/>
      <x:c r="D137" s="38"/>
      <x:c r="E137" s="56"/>
      <x:c r="F137" s="58"/>
      <x:c r="G137" s="58"/>
      <x:c r="H137" s="58"/>
      <x:c r="I137" s="59" t="str">
        <x:f>IF($A137="","",MAX(0,$F137-$G137))</x:f>
      </x:c>
      <x:c r="J137" s="52" t="str">
        <x:f>IF($A137="","",IF($I137=0,"مسددة",IF($E137&lt;TODAY(),"المتأخر",IF($G137&gt;0,"مدفوعة جزئياً","مفتوحة"))))</x:f>
      </x:c>
      <x:c r="K137" s="52" t="n">
        <x:f>IF(OR($A137="",$I137=0,$E137&gt;=TODAY()),0,TODAY()-$E137)</x:f>
        <x:v>0</x:v>
      </x:c>
      <x:c r="L137" s="52" t="str">
        <x:f>IF($A137="","",YEAR($A137))</x:f>
      </x:c>
      <x:c r="M137" s="38"/>
      <x:c r="N137" s="38"/>
    </x:row>
    <x:row r="138">
      <x:c r="A138" s="56"/>
      <x:c r="B138" s="38"/>
      <x:c r="C138" s="38"/>
      <x:c r="D138" s="38"/>
      <x:c r="E138" s="56"/>
      <x:c r="F138" s="58"/>
      <x:c r="G138" s="58"/>
      <x:c r="H138" s="58"/>
      <x:c r="I138" s="59" t="str">
        <x:f>IF($A138="","",MAX(0,$F138-$G138))</x:f>
      </x:c>
      <x:c r="J138" s="52" t="str">
        <x:f>IF($A138="","",IF($I138=0,"مسددة",IF($E138&lt;TODAY(),"المتأخر",IF($G138&gt;0,"مدفوعة جزئياً","مفتوحة"))))</x:f>
      </x:c>
      <x:c r="K138" s="52" t="n">
        <x:f>IF(OR($A138="",$I138=0,$E138&gt;=TODAY()),0,TODAY()-$E138)</x:f>
        <x:v>0</x:v>
      </x:c>
      <x:c r="L138" s="52" t="str">
        <x:f>IF($A138="","",YEAR($A138))</x:f>
      </x:c>
      <x:c r="M138" s="38"/>
      <x:c r="N138" s="38"/>
    </x:row>
    <x:row r="139">
      <x:c r="A139" s="56"/>
      <x:c r="B139" s="38"/>
      <x:c r="C139" s="38"/>
      <x:c r="D139" s="38"/>
      <x:c r="E139" s="56"/>
      <x:c r="F139" s="58"/>
      <x:c r="G139" s="58"/>
      <x:c r="H139" s="58"/>
      <x:c r="I139" s="59" t="str">
        <x:f>IF($A139="","",MAX(0,$F139-$G139))</x:f>
      </x:c>
      <x:c r="J139" s="52" t="str">
        <x:f>IF($A139="","",IF($I139=0,"مسددة",IF($E139&lt;TODAY(),"المتأخر",IF($G139&gt;0,"مدفوعة جزئياً","مفتوحة"))))</x:f>
      </x:c>
      <x:c r="K139" s="52" t="n">
        <x:f>IF(OR($A139="",$I139=0,$E139&gt;=TODAY()),0,TODAY()-$E139)</x:f>
        <x:v>0</x:v>
      </x:c>
      <x:c r="L139" s="52" t="str">
        <x:f>IF($A139="","",YEAR($A139))</x:f>
      </x:c>
      <x:c r="M139" s="38"/>
      <x:c r="N139" s="38"/>
    </x:row>
    <x:row r="140">
      <x:c r="A140" s="56"/>
      <x:c r="B140" s="38"/>
      <x:c r="C140" s="38"/>
      <x:c r="D140" s="38"/>
      <x:c r="E140" s="56"/>
      <x:c r="F140" s="58"/>
      <x:c r="G140" s="58"/>
      <x:c r="H140" s="58"/>
      <x:c r="I140" s="59" t="str">
        <x:f>IF($A140="","",MAX(0,$F140-$G140))</x:f>
      </x:c>
      <x:c r="J140" s="52" t="str">
        <x:f>IF($A140="","",IF($I140=0,"مسددة",IF($E140&lt;TODAY(),"المتأخر",IF($G140&gt;0,"مدفوعة جزئياً","مفتوحة"))))</x:f>
      </x:c>
      <x:c r="K140" s="52" t="n">
        <x:f>IF(OR($A140="",$I140=0,$E140&gt;=TODAY()),0,TODAY()-$E140)</x:f>
        <x:v>0</x:v>
      </x:c>
      <x:c r="L140" s="52" t="str">
        <x:f>IF($A140="","",YEAR($A140))</x:f>
      </x:c>
      <x:c r="M140" s="38"/>
      <x:c r="N140" s="38"/>
    </x:row>
    <x:row r="141">
      <x:c r="A141" s="56"/>
      <x:c r="B141" s="38"/>
      <x:c r="C141" s="38"/>
      <x:c r="D141" s="38"/>
      <x:c r="E141" s="56"/>
      <x:c r="F141" s="58"/>
      <x:c r="G141" s="58"/>
      <x:c r="H141" s="58"/>
      <x:c r="I141" s="59" t="str">
        <x:f>IF($A141="","",MAX(0,$F141-$G141))</x:f>
      </x:c>
      <x:c r="J141" s="52" t="str">
        <x:f>IF($A141="","",IF($I141=0,"مسددة",IF($E141&lt;TODAY(),"المتأخر",IF($G141&gt;0,"مدفوعة جزئياً","مفتوحة"))))</x:f>
      </x:c>
      <x:c r="K141" s="52" t="n">
        <x:f>IF(OR($A141="",$I141=0,$E141&gt;=TODAY()),0,TODAY()-$E141)</x:f>
        <x:v>0</x:v>
      </x:c>
      <x:c r="L141" s="52" t="str">
        <x:f>IF($A141="","",YEAR($A141))</x:f>
      </x:c>
      <x:c r="M141" s="38"/>
      <x:c r="N141" s="38"/>
    </x:row>
    <x:row r="142">
      <x:c r="A142" s="56"/>
      <x:c r="B142" s="38"/>
      <x:c r="C142" s="38"/>
      <x:c r="D142" s="38"/>
      <x:c r="E142" s="56"/>
      <x:c r="F142" s="58"/>
      <x:c r="G142" s="58"/>
      <x:c r="H142" s="58"/>
      <x:c r="I142" s="59" t="str">
        <x:f>IF($A142="","",MAX(0,$F142-$G142))</x:f>
      </x:c>
      <x:c r="J142" s="52" t="str">
        <x:f>IF($A142="","",IF($I142=0,"مسددة",IF($E142&lt;TODAY(),"المتأخر",IF($G142&gt;0,"مدفوعة جزئياً","مفتوحة"))))</x:f>
      </x:c>
      <x:c r="K142" s="52" t="n">
        <x:f>IF(OR($A142="",$I142=0,$E142&gt;=TODAY()),0,TODAY()-$E142)</x:f>
        <x:v>0</x:v>
      </x:c>
      <x:c r="L142" s="52" t="str">
        <x:f>IF($A142="","",YEAR($A142))</x:f>
      </x:c>
      <x:c r="M142" s="38"/>
      <x:c r="N142" s="38"/>
    </x:row>
    <x:row r="143">
      <x:c r="A143" s="56"/>
      <x:c r="B143" s="38"/>
      <x:c r="C143" s="38"/>
      <x:c r="D143" s="38"/>
      <x:c r="E143" s="56"/>
      <x:c r="F143" s="58"/>
      <x:c r="G143" s="58"/>
      <x:c r="H143" s="58"/>
      <x:c r="I143" s="59" t="str">
        <x:f>IF($A143="","",MAX(0,$F143-$G143))</x:f>
      </x:c>
      <x:c r="J143" s="52" t="str">
        <x:f>IF($A143="","",IF($I143=0,"مسددة",IF($E143&lt;TODAY(),"المتأخر",IF($G143&gt;0,"مدفوعة جزئياً","مفتوحة"))))</x:f>
      </x:c>
      <x:c r="K143" s="52" t="n">
        <x:f>IF(OR($A143="",$I143=0,$E143&gt;=TODAY()),0,TODAY()-$E143)</x:f>
        <x:v>0</x:v>
      </x:c>
      <x:c r="L143" s="52" t="str">
        <x:f>IF($A143="","",YEAR($A143))</x:f>
      </x:c>
      <x:c r="M143" s="38"/>
      <x:c r="N143" s="38"/>
    </x:row>
    <x:row r="144">
      <x:c r="A144" s="56"/>
      <x:c r="B144" s="38"/>
      <x:c r="C144" s="38"/>
      <x:c r="D144" s="38"/>
      <x:c r="E144" s="56"/>
      <x:c r="F144" s="58"/>
      <x:c r="G144" s="58"/>
      <x:c r="H144" s="58"/>
      <x:c r="I144" s="59" t="str">
        <x:f>IF($A144="","",MAX(0,$F144-$G144))</x:f>
      </x:c>
      <x:c r="J144" s="52" t="str">
        <x:f>IF($A144="","",IF($I144=0,"مسددة",IF($E144&lt;TODAY(),"المتأخر",IF($G144&gt;0,"مدفوعة جزئياً","مفتوحة"))))</x:f>
      </x:c>
      <x:c r="K144" s="52" t="n">
        <x:f>IF(OR($A144="",$I144=0,$E144&gt;=TODAY()),0,TODAY()-$E144)</x:f>
        <x:v>0</x:v>
      </x:c>
      <x:c r="L144" s="52" t="str">
        <x:f>IF($A144="","",YEAR($A144))</x:f>
      </x:c>
      <x:c r="M144" s="38"/>
      <x:c r="N144" s="38"/>
    </x:row>
    <x:row r="145">
      <x:c r="A145" s="56"/>
      <x:c r="B145" s="38"/>
      <x:c r="C145" s="38"/>
      <x:c r="D145" s="38"/>
      <x:c r="E145" s="56"/>
      <x:c r="F145" s="58"/>
      <x:c r="G145" s="58"/>
      <x:c r="H145" s="58"/>
      <x:c r="I145" s="59" t="str">
        <x:f>IF($A145="","",MAX(0,$F145-$G145))</x:f>
      </x:c>
      <x:c r="J145" s="52" t="str">
        <x:f>IF($A145="","",IF($I145=0,"مسددة",IF($E145&lt;TODAY(),"المتأخر",IF($G145&gt;0,"مدفوعة جزئياً","مفتوحة"))))</x:f>
      </x:c>
      <x:c r="K145" s="52" t="n">
        <x:f>IF(OR($A145="",$I145=0,$E145&gt;=TODAY()),0,TODAY()-$E145)</x:f>
        <x:v>0</x:v>
      </x:c>
      <x:c r="L145" s="52" t="str">
        <x:f>IF($A145="","",YEAR($A145))</x:f>
      </x:c>
      <x:c r="M145" s="38"/>
      <x:c r="N145" s="38"/>
    </x:row>
    <x:row r="146">
      <x:c r="A146" s="56"/>
      <x:c r="B146" s="38"/>
      <x:c r="C146" s="38"/>
      <x:c r="D146" s="38"/>
      <x:c r="E146" s="56"/>
      <x:c r="F146" s="58"/>
      <x:c r="G146" s="58"/>
      <x:c r="H146" s="58"/>
      <x:c r="I146" s="59" t="str">
        <x:f>IF($A146="","",MAX(0,$F146-$G146))</x:f>
      </x:c>
      <x:c r="J146" s="52" t="str">
        <x:f>IF($A146="","",IF($I146=0,"مسددة",IF($E146&lt;TODAY(),"المتأخر",IF($G146&gt;0,"مدفوعة جزئياً","مفتوحة"))))</x:f>
      </x:c>
      <x:c r="K146" s="52" t="n">
        <x:f>IF(OR($A146="",$I146=0,$E146&gt;=TODAY()),0,TODAY()-$E146)</x:f>
        <x:v>0</x:v>
      </x:c>
      <x:c r="L146" s="52" t="str">
        <x:f>IF($A146="","",YEAR($A146))</x:f>
      </x:c>
      <x:c r="M146" s="38"/>
      <x:c r="N146" s="38"/>
    </x:row>
    <x:row r="147">
      <x:c r="A147" s="56"/>
      <x:c r="B147" s="38"/>
      <x:c r="C147" s="38"/>
      <x:c r="D147" s="38"/>
      <x:c r="E147" s="56"/>
      <x:c r="F147" s="58"/>
      <x:c r="G147" s="58"/>
      <x:c r="H147" s="58"/>
      <x:c r="I147" s="59" t="str">
        <x:f>IF($A147="","",MAX(0,$F147-$G147))</x:f>
      </x:c>
      <x:c r="J147" s="52" t="str">
        <x:f>IF($A147="","",IF($I147=0,"مسددة",IF($E147&lt;TODAY(),"المتأخر",IF($G147&gt;0,"مدفوعة جزئياً","مفتوحة"))))</x:f>
      </x:c>
      <x:c r="K147" s="52" t="n">
        <x:f>IF(OR($A147="",$I147=0,$E147&gt;=TODAY()),0,TODAY()-$E147)</x:f>
        <x:v>0</x:v>
      </x:c>
      <x:c r="L147" s="52" t="str">
        <x:f>IF($A147="","",YEAR($A147))</x:f>
      </x:c>
      <x:c r="M147" s="38"/>
      <x:c r="N147" s="38"/>
    </x:row>
    <x:row r="148">
      <x:c r="A148" s="56"/>
      <x:c r="B148" s="38"/>
      <x:c r="C148" s="38"/>
      <x:c r="D148" s="38"/>
      <x:c r="E148" s="56"/>
      <x:c r="F148" s="58"/>
      <x:c r="G148" s="58"/>
      <x:c r="H148" s="58"/>
      <x:c r="I148" s="59" t="str">
        <x:f>IF($A148="","",MAX(0,$F148-$G148))</x:f>
      </x:c>
      <x:c r="J148" s="52" t="str">
        <x:f>IF($A148="","",IF($I148=0,"مسددة",IF($E148&lt;TODAY(),"المتأخر",IF($G148&gt;0,"مدفوعة جزئياً","مفتوحة"))))</x:f>
      </x:c>
      <x:c r="K148" s="52" t="n">
        <x:f>IF(OR($A148="",$I148=0,$E148&gt;=TODAY()),0,TODAY()-$E148)</x:f>
        <x:v>0</x:v>
      </x:c>
      <x:c r="L148" s="52" t="str">
        <x:f>IF($A148="","",YEAR($A148))</x:f>
      </x:c>
      <x:c r="M148" s="38"/>
      <x:c r="N148" s="38"/>
    </x:row>
    <x:row r="149">
      <x:c r="A149" s="56"/>
      <x:c r="B149" s="38"/>
      <x:c r="C149" s="38"/>
      <x:c r="D149" s="38"/>
      <x:c r="E149" s="56"/>
      <x:c r="F149" s="58"/>
      <x:c r="G149" s="58"/>
      <x:c r="H149" s="58"/>
      <x:c r="I149" s="59" t="str">
        <x:f>IF($A149="","",MAX(0,$F149-$G149))</x:f>
      </x:c>
      <x:c r="J149" s="52" t="str">
        <x:f>IF($A149="","",IF($I149=0,"مسددة",IF($E149&lt;TODAY(),"المتأخر",IF($G149&gt;0,"مدفوعة جزئياً","مفتوحة"))))</x:f>
      </x:c>
      <x:c r="K149" s="52" t="n">
        <x:f>IF(OR($A149="",$I149=0,$E149&gt;=TODAY()),0,TODAY()-$E149)</x:f>
        <x:v>0</x:v>
      </x:c>
      <x:c r="L149" s="52" t="str">
        <x:f>IF($A149="","",YEAR($A149))</x:f>
      </x:c>
      <x:c r="M149" s="38"/>
      <x:c r="N149" s="38"/>
    </x:row>
    <x:row r="150">
      <x:c r="A150" s="56"/>
      <x:c r="B150" s="38"/>
      <x:c r="C150" s="38"/>
      <x:c r="D150" s="38"/>
      <x:c r="E150" s="56"/>
      <x:c r="F150" s="58"/>
      <x:c r="G150" s="58"/>
      <x:c r="H150" s="58"/>
      <x:c r="I150" s="59" t="str">
        <x:f>IF($A150="","",MAX(0,$F150-$G150))</x:f>
      </x:c>
      <x:c r="J150" s="52" t="str">
        <x:f>IF($A150="","",IF($I150=0,"مسددة",IF($E150&lt;TODAY(),"المتأخر",IF($G150&gt;0,"مدفوعة جزئياً","مفتوحة"))))</x:f>
      </x:c>
      <x:c r="K150" s="52" t="n">
        <x:f>IF(OR($A150="",$I150=0,$E150&gt;=TODAY()),0,TODAY()-$E150)</x:f>
        <x:v>0</x:v>
      </x:c>
      <x:c r="L150" s="52" t="str">
        <x:f>IF($A150="","",YEAR($A150))</x:f>
      </x:c>
      <x:c r="M150" s="38"/>
      <x:c r="N150" s="38"/>
    </x:row>
    <x:row r="151">
      <x:c r="A151" s="56"/>
      <x:c r="B151" s="38"/>
      <x:c r="C151" s="38"/>
      <x:c r="D151" s="38"/>
      <x:c r="E151" s="56"/>
      <x:c r="F151" s="58"/>
      <x:c r="G151" s="58"/>
      <x:c r="H151" s="58"/>
      <x:c r="I151" s="59" t="str">
        <x:f>IF($A151="","",MAX(0,$F151-$G151))</x:f>
      </x:c>
      <x:c r="J151" s="52" t="str">
        <x:f>IF($A151="","",IF($I151=0,"مسددة",IF($E151&lt;TODAY(),"المتأخر",IF($G151&gt;0,"مدفوعة جزئياً","مفتوحة"))))</x:f>
      </x:c>
      <x:c r="K151" s="52" t="n">
        <x:f>IF(OR($A151="",$I151=0,$E151&gt;=TODAY()),0,TODAY()-$E151)</x:f>
        <x:v>0</x:v>
      </x:c>
      <x:c r="L151" s="52" t="str">
        <x:f>IF($A151="","",YEAR($A151))</x:f>
      </x:c>
      <x:c r="M151" s="38"/>
      <x:c r="N151" s="38"/>
    </x:row>
    <x:row r="152">
      <x:c r="A152" s="56"/>
      <x:c r="B152" s="38"/>
      <x:c r="C152" s="38"/>
      <x:c r="D152" s="38"/>
      <x:c r="E152" s="56"/>
      <x:c r="F152" s="58"/>
      <x:c r="G152" s="58"/>
      <x:c r="H152" s="58"/>
      <x:c r="I152" s="59" t="str">
        <x:f>IF($A152="","",MAX(0,$F152-$G152))</x:f>
      </x:c>
      <x:c r="J152" s="52" t="str">
        <x:f>IF($A152="","",IF($I152=0,"مسددة",IF($E152&lt;TODAY(),"المتأخر",IF($G152&gt;0,"مدفوعة جزئياً","مفتوحة"))))</x:f>
      </x:c>
      <x:c r="K152" s="52" t="n">
        <x:f>IF(OR($A152="",$I152=0,$E152&gt;=TODAY()),0,TODAY()-$E152)</x:f>
        <x:v>0</x:v>
      </x:c>
      <x:c r="L152" s="52" t="str">
        <x:f>IF($A152="","",YEAR($A152))</x:f>
      </x:c>
      <x:c r="M152" s="38"/>
      <x:c r="N152" s="38"/>
    </x:row>
    <x:row r="153">
      <x:c r="A153" s="56"/>
      <x:c r="B153" s="38"/>
      <x:c r="C153" s="38"/>
      <x:c r="D153" s="38"/>
      <x:c r="E153" s="56"/>
      <x:c r="F153" s="58"/>
      <x:c r="G153" s="58"/>
      <x:c r="H153" s="58"/>
      <x:c r="I153" s="59" t="str">
        <x:f>IF($A153="","",MAX(0,$F153-$G153))</x:f>
      </x:c>
      <x:c r="J153" s="52" t="str">
        <x:f>IF($A153="","",IF($I153=0,"مسددة",IF($E153&lt;TODAY(),"المتأخر",IF($G153&gt;0,"مدفوعة جزئياً","مفتوحة"))))</x:f>
      </x:c>
      <x:c r="K153" s="52" t="n">
        <x:f>IF(OR($A153="",$I153=0,$E153&gt;=TODAY()),0,TODAY()-$E153)</x:f>
        <x:v>0</x:v>
      </x:c>
      <x:c r="L153" s="52" t="str">
        <x:f>IF($A153="","",YEAR($A153))</x:f>
      </x:c>
      <x:c r="M153" s="38"/>
      <x:c r="N153" s="38"/>
    </x:row>
    <x:row r="154">
      <x:c r="A154" s="56"/>
      <x:c r="B154" s="38"/>
      <x:c r="C154" s="38"/>
      <x:c r="D154" s="38"/>
      <x:c r="E154" s="56"/>
      <x:c r="F154" s="58"/>
      <x:c r="G154" s="58"/>
      <x:c r="H154" s="58"/>
      <x:c r="I154" s="59" t="str">
        <x:f>IF($A154="","",MAX(0,$F154-$G154))</x:f>
      </x:c>
      <x:c r="J154" s="52" t="str">
        <x:f>IF($A154="","",IF($I154=0,"مسددة",IF($E154&lt;TODAY(),"المتأخر",IF($G154&gt;0,"مدفوعة جزئياً","مفتوحة"))))</x:f>
      </x:c>
      <x:c r="K154" s="52" t="n">
        <x:f>IF(OR($A154="",$I154=0,$E154&gt;=TODAY()),0,TODAY()-$E154)</x:f>
        <x:v>0</x:v>
      </x:c>
      <x:c r="L154" s="52" t="str">
        <x:f>IF($A154="","",YEAR($A154))</x:f>
      </x:c>
      <x:c r="M154" s="38"/>
      <x:c r="N154" s="38"/>
    </x:row>
    <x:row r="155">
      <x:c r="A155" s="56"/>
      <x:c r="B155" s="38"/>
      <x:c r="C155" s="38"/>
      <x:c r="D155" s="38"/>
      <x:c r="E155" s="56"/>
      <x:c r="F155" s="58"/>
      <x:c r="G155" s="58"/>
      <x:c r="H155" s="58"/>
      <x:c r="I155" s="59" t="str">
        <x:f>IF($A155="","",MAX(0,$F155-$G155))</x:f>
      </x:c>
      <x:c r="J155" s="52" t="str">
        <x:f>IF($A155="","",IF($I155=0,"مسددة",IF($E155&lt;TODAY(),"المتأخر",IF($G155&gt;0,"مدفوعة جزئياً","مفتوحة"))))</x:f>
      </x:c>
      <x:c r="K155" s="52" t="n">
        <x:f>IF(OR($A155="",$I155=0,$E155&gt;=TODAY()),0,TODAY()-$E155)</x:f>
        <x:v>0</x:v>
      </x:c>
      <x:c r="L155" s="52" t="str">
        <x:f>IF($A155="","",YEAR($A155))</x:f>
      </x:c>
      <x:c r="M155" s="38"/>
      <x:c r="N155" s="38"/>
    </x:row>
    <x:row r="156">
      <x:c r="A156" s="56"/>
      <x:c r="B156" s="38"/>
      <x:c r="C156" s="38"/>
      <x:c r="D156" s="38"/>
      <x:c r="E156" s="56"/>
      <x:c r="F156" s="58"/>
      <x:c r="G156" s="58"/>
      <x:c r="H156" s="58"/>
      <x:c r="I156" s="59" t="str">
        <x:f>IF($A156="","",MAX(0,$F156-$G156))</x:f>
      </x:c>
      <x:c r="J156" s="52" t="str">
        <x:f>IF($A156="","",IF($I156=0,"مسددة",IF($E156&lt;TODAY(),"المتأخر",IF($G156&gt;0,"مدفوعة جزئياً","مفتوحة"))))</x:f>
      </x:c>
      <x:c r="K156" s="52" t="n">
        <x:f>IF(OR($A156="",$I156=0,$E156&gt;=TODAY()),0,TODAY()-$E156)</x:f>
        <x:v>0</x:v>
      </x:c>
      <x:c r="L156" s="52" t="str">
        <x:f>IF($A156="","",YEAR($A156))</x:f>
      </x:c>
      <x:c r="M156" s="38"/>
      <x:c r="N156" s="38"/>
    </x:row>
    <x:row r="157">
      <x:c r="A157" s="56"/>
      <x:c r="B157" s="38"/>
      <x:c r="C157" s="38"/>
      <x:c r="D157" s="38"/>
      <x:c r="E157" s="56"/>
      <x:c r="F157" s="58"/>
      <x:c r="G157" s="58"/>
      <x:c r="H157" s="58"/>
      <x:c r="I157" s="59" t="str">
        <x:f>IF($A157="","",MAX(0,$F157-$G157))</x:f>
      </x:c>
      <x:c r="J157" s="52" t="str">
        <x:f>IF($A157="","",IF($I157=0,"مسددة",IF($E157&lt;TODAY(),"المتأخر",IF($G157&gt;0,"مدفوعة جزئياً","مفتوحة"))))</x:f>
      </x:c>
      <x:c r="K157" s="52" t="n">
        <x:f>IF(OR($A157="",$I157=0,$E157&gt;=TODAY()),0,TODAY()-$E157)</x:f>
        <x:v>0</x:v>
      </x:c>
      <x:c r="L157" s="52" t="str">
        <x:f>IF($A157="","",YEAR($A157))</x:f>
      </x:c>
      <x:c r="M157" s="38"/>
      <x:c r="N157" s="38"/>
    </x:row>
    <x:row r="158">
      <x:c r="A158" s="56"/>
      <x:c r="B158" s="38"/>
      <x:c r="C158" s="38"/>
      <x:c r="D158" s="38"/>
      <x:c r="E158" s="56"/>
      <x:c r="F158" s="58"/>
      <x:c r="G158" s="58"/>
      <x:c r="H158" s="58"/>
      <x:c r="I158" s="59" t="str">
        <x:f>IF($A158="","",MAX(0,$F158-$G158))</x:f>
      </x:c>
      <x:c r="J158" s="52" t="str">
        <x:f>IF($A158="","",IF($I158=0,"مسددة",IF($E158&lt;TODAY(),"المتأخر",IF($G158&gt;0,"مدفوعة جزئياً","مفتوحة"))))</x:f>
      </x:c>
      <x:c r="K158" s="52" t="n">
        <x:f>IF(OR($A158="",$I158=0,$E158&gt;=TODAY()),0,TODAY()-$E158)</x:f>
        <x:v>0</x:v>
      </x:c>
      <x:c r="L158" s="52" t="str">
        <x:f>IF($A158="","",YEAR($A158))</x:f>
      </x:c>
      <x:c r="M158" s="38"/>
      <x:c r="N158" s="38"/>
    </x:row>
    <x:row r="159">
      <x:c r="A159" s="56"/>
      <x:c r="B159" s="38"/>
      <x:c r="C159" s="38"/>
      <x:c r="D159" s="38"/>
      <x:c r="E159" s="56"/>
      <x:c r="F159" s="58"/>
      <x:c r="G159" s="58"/>
      <x:c r="H159" s="58"/>
      <x:c r="I159" s="59" t="str">
        <x:f>IF($A159="","",MAX(0,$F159-$G159))</x:f>
      </x:c>
      <x:c r="J159" s="52" t="str">
        <x:f>IF($A159="","",IF($I159=0,"مسددة",IF($E159&lt;TODAY(),"المتأخر",IF($G159&gt;0,"مدفوعة جزئياً","مفتوحة"))))</x:f>
      </x:c>
      <x:c r="K159" s="52" t="n">
        <x:f>IF(OR($A159="",$I159=0,$E159&gt;=TODAY()),0,TODAY()-$E159)</x:f>
        <x:v>0</x:v>
      </x:c>
      <x:c r="L159" s="52" t="str">
        <x:f>IF($A159="","",YEAR($A159))</x:f>
      </x:c>
      <x:c r="M159" s="38"/>
      <x:c r="N159" s="38"/>
    </x:row>
    <x:row r="160">
      <x:c r="A160" s="56"/>
      <x:c r="B160" s="38"/>
      <x:c r="C160" s="38"/>
      <x:c r="D160" s="38"/>
      <x:c r="E160" s="56"/>
      <x:c r="F160" s="58"/>
      <x:c r="G160" s="58"/>
      <x:c r="H160" s="58"/>
      <x:c r="I160" s="59" t="str">
        <x:f>IF($A160="","",MAX(0,$F160-$G160))</x:f>
      </x:c>
      <x:c r="J160" s="52" t="str">
        <x:f>IF($A160="","",IF($I160=0,"مسددة",IF($E160&lt;TODAY(),"المتأخر",IF($G160&gt;0,"مدفوعة جزئياً","مفتوحة"))))</x:f>
      </x:c>
      <x:c r="K160" s="52" t="n">
        <x:f>IF(OR($A160="",$I160=0,$E160&gt;=TODAY()),0,TODAY()-$E160)</x:f>
        <x:v>0</x:v>
      </x:c>
      <x:c r="L160" s="52" t="str">
        <x:f>IF($A160="","",YEAR($A160))</x:f>
      </x:c>
      <x:c r="M160" s="38"/>
      <x:c r="N160" s="38"/>
    </x:row>
    <x:row r="161">
      <x:c r="A161" s="56"/>
      <x:c r="B161" s="38"/>
      <x:c r="C161" s="38"/>
      <x:c r="D161" s="38"/>
      <x:c r="E161" s="56"/>
      <x:c r="F161" s="58"/>
      <x:c r="G161" s="58"/>
      <x:c r="H161" s="58"/>
      <x:c r="I161" s="59" t="str">
        <x:f>IF($A161="","",MAX(0,$F161-$G161))</x:f>
      </x:c>
      <x:c r="J161" s="52" t="str">
        <x:f>IF($A161="","",IF($I161=0,"مسددة",IF($E161&lt;TODAY(),"المتأخر",IF($G161&gt;0,"مدفوعة جزئياً","مفتوحة"))))</x:f>
      </x:c>
      <x:c r="K161" s="52" t="n">
        <x:f>IF(OR($A161="",$I161=0,$E161&gt;=TODAY()),0,TODAY()-$E161)</x:f>
        <x:v>0</x:v>
      </x:c>
      <x:c r="L161" s="52" t="str">
        <x:f>IF($A161="","",YEAR($A161))</x:f>
      </x:c>
      <x:c r="M161" s="38"/>
      <x:c r="N161" s="38"/>
    </x:row>
    <x:row r="162">
      <x:c r="A162" s="56"/>
      <x:c r="B162" s="38"/>
      <x:c r="C162" s="38"/>
      <x:c r="D162" s="38"/>
      <x:c r="E162" s="56"/>
      <x:c r="F162" s="58"/>
      <x:c r="G162" s="58"/>
      <x:c r="H162" s="58"/>
      <x:c r="I162" s="59" t="str">
        <x:f>IF($A162="","",MAX(0,$F162-$G162))</x:f>
      </x:c>
      <x:c r="J162" s="52" t="str">
        <x:f>IF($A162="","",IF($I162=0,"مسددة",IF($E162&lt;TODAY(),"المتأخر",IF($G162&gt;0,"مدفوعة جزئياً","مفتوحة"))))</x:f>
      </x:c>
      <x:c r="K162" s="52" t="n">
        <x:f>IF(OR($A162="",$I162=0,$E162&gt;=TODAY()),0,TODAY()-$E162)</x:f>
        <x:v>0</x:v>
      </x:c>
      <x:c r="L162" s="52" t="str">
        <x:f>IF($A162="","",YEAR($A162))</x:f>
      </x:c>
      <x:c r="M162" s="38"/>
      <x:c r="N162" s="38"/>
    </x:row>
    <x:row r="163">
      <x:c r="A163" s="56"/>
      <x:c r="B163" s="38"/>
      <x:c r="C163" s="38"/>
      <x:c r="D163" s="38"/>
      <x:c r="E163" s="56"/>
      <x:c r="F163" s="58"/>
      <x:c r="G163" s="58"/>
      <x:c r="H163" s="58"/>
      <x:c r="I163" s="59" t="str">
        <x:f>IF($A163="","",MAX(0,$F163-$G163))</x:f>
      </x:c>
      <x:c r="J163" s="52" t="str">
        <x:f>IF($A163="","",IF($I163=0,"مسددة",IF($E163&lt;TODAY(),"المتأخر",IF($G163&gt;0,"مدفوعة جزئياً","مفتوحة"))))</x:f>
      </x:c>
      <x:c r="K163" s="52" t="n">
        <x:f>IF(OR($A163="",$I163=0,$E163&gt;=TODAY()),0,TODAY()-$E163)</x:f>
        <x:v>0</x:v>
      </x:c>
      <x:c r="L163" s="52" t="str">
        <x:f>IF($A163="","",YEAR($A163))</x:f>
      </x:c>
      <x:c r="M163" s="38"/>
      <x:c r="N163" s="38"/>
    </x:row>
    <x:row r="164">
      <x:c r="A164" s="56"/>
      <x:c r="B164" s="38"/>
      <x:c r="C164" s="38"/>
      <x:c r="D164" s="38"/>
      <x:c r="E164" s="56"/>
      <x:c r="F164" s="58"/>
      <x:c r="G164" s="58"/>
      <x:c r="H164" s="58"/>
      <x:c r="I164" s="59" t="str">
        <x:f>IF($A164="","",MAX(0,$F164-$G164))</x:f>
      </x:c>
      <x:c r="J164" s="52" t="str">
        <x:f>IF($A164="","",IF($I164=0,"مسددة",IF($E164&lt;TODAY(),"المتأخر",IF($G164&gt;0,"مدفوعة جزئياً","مفتوحة"))))</x:f>
      </x:c>
      <x:c r="K164" s="52" t="n">
        <x:f>IF(OR($A164="",$I164=0,$E164&gt;=TODAY()),0,TODAY()-$E164)</x:f>
        <x:v>0</x:v>
      </x:c>
      <x:c r="L164" s="52" t="str">
        <x:f>IF($A164="","",YEAR($A164))</x:f>
      </x:c>
      <x:c r="M164" s="38"/>
      <x:c r="N164" s="38"/>
    </x:row>
    <x:row r="165">
      <x:c r="A165" s="56"/>
      <x:c r="B165" s="38"/>
      <x:c r="C165" s="38"/>
      <x:c r="D165" s="38"/>
      <x:c r="E165" s="56"/>
      <x:c r="F165" s="58"/>
      <x:c r="G165" s="58"/>
      <x:c r="H165" s="58"/>
      <x:c r="I165" s="59" t="str">
        <x:f>IF($A165="","",MAX(0,$F165-$G165))</x:f>
      </x:c>
      <x:c r="J165" s="52" t="str">
        <x:f>IF($A165="","",IF($I165=0,"مسددة",IF($E165&lt;TODAY(),"المتأخر",IF($G165&gt;0,"مدفوعة جزئياً","مفتوحة"))))</x:f>
      </x:c>
      <x:c r="K165" s="52" t="n">
        <x:f>IF(OR($A165="",$I165=0,$E165&gt;=TODAY()),0,TODAY()-$E165)</x:f>
        <x:v>0</x:v>
      </x:c>
      <x:c r="L165" s="52" t="str">
        <x:f>IF($A165="","",YEAR($A165))</x:f>
      </x:c>
      <x:c r="M165" s="38"/>
      <x:c r="N165" s="38"/>
    </x:row>
    <x:row r="166">
      <x:c r="A166" s="56"/>
      <x:c r="B166" s="38"/>
      <x:c r="C166" s="38"/>
      <x:c r="D166" s="38"/>
      <x:c r="E166" s="56"/>
      <x:c r="F166" s="58"/>
      <x:c r="G166" s="58"/>
      <x:c r="H166" s="58"/>
      <x:c r="I166" s="59" t="str">
        <x:f>IF($A166="","",MAX(0,$F166-$G166))</x:f>
      </x:c>
      <x:c r="J166" s="52" t="str">
        <x:f>IF($A166="","",IF($I166=0,"مسددة",IF($E166&lt;TODAY(),"المتأخر",IF($G166&gt;0,"مدفوعة جزئياً","مفتوحة"))))</x:f>
      </x:c>
      <x:c r="K166" s="52" t="n">
        <x:f>IF(OR($A166="",$I166=0,$E166&gt;=TODAY()),0,TODAY()-$E166)</x:f>
        <x:v>0</x:v>
      </x:c>
      <x:c r="L166" s="52" t="str">
        <x:f>IF($A166="","",YEAR($A166))</x:f>
      </x:c>
      <x:c r="M166" s="38"/>
      <x:c r="N166" s="38"/>
    </x:row>
    <x:row r="167">
      <x:c r="A167" s="56"/>
      <x:c r="B167" s="38"/>
      <x:c r="C167" s="38"/>
      <x:c r="D167" s="38"/>
      <x:c r="E167" s="56"/>
      <x:c r="F167" s="58"/>
      <x:c r="G167" s="58"/>
      <x:c r="H167" s="58"/>
      <x:c r="I167" s="59" t="str">
        <x:f>IF($A167="","",MAX(0,$F167-$G167))</x:f>
      </x:c>
      <x:c r="J167" s="52" t="str">
        <x:f>IF($A167="","",IF($I167=0,"مسددة",IF($E167&lt;TODAY(),"المتأخر",IF($G167&gt;0,"مدفوعة جزئياً","مفتوحة"))))</x:f>
      </x:c>
      <x:c r="K167" s="52" t="n">
        <x:f>IF(OR($A167="",$I167=0,$E167&gt;=TODAY()),0,TODAY()-$E167)</x:f>
        <x:v>0</x:v>
      </x:c>
      <x:c r="L167" s="52" t="str">
        <x:f>IF($A167="","",YEAR($A167))</x:f>
      </x:c>
      <x:c r="M167" s="38"/>
      <x:c r="N167" s="38"/>
    </x:row>
    <x:row r="168">
      <x:c r="A168" s="56"/>
      <x:c r="B168" s="38"/>
      <x:c r="C168" s="38"/>
      <x:c r="D168" s="38"/>
      <x:c r="E168" s="56"/>
      <x:c r="F168" s="58"/>
      <x:c r="G168" s="58"/>
      <x:c r="H168" s="58"/>
      <x:c r="I168" s="59" t="str">
        <x:f>IF($A168="","",MAX(0,$F168-$G168))</x:f>
      </x:c>
      <x:c r="J168" s="52" t="str">
        <x:f>IF($A168="","",IF($I168=0,"مسددة",IF($E168&lt;TODAY(),"المتأخر",IF($G168&gt;0,"مدفوعة جزئياً","مفتوحة"))))</x:f>
      </x:c>
      <x:c r="K168" s="52" t="n">
        <x:f>IF(OR($A168="",$I168=0,$E168&gt;=TODAY()),0,TODAY()-$E168)</x:f>
        <x:v>0</x:v>
      </x:c>
      <x:c r="L168" s="52" t="str">
        <x:f>IF($A168="","",YEAR($A168))</x:f>
      </x:c>
      <x:c r="M168" s="38"/>
      <x:c r="N168" s="38"/>
    </x:row>
    <x:row r="169">
      <x:c r="A169" s="56"/>
      <x:c r="B169" s="38"/>
      <x:c r="C169" s="38"/>
      <x:c r="D169" s="38"/>
      <x:c r="E169" s="56"/>
      <x:c r="F169" s="58"/>
      <x:c r="G169" s="58"/>
      <x:c r="H169" s="58"/>
      <x:c r="I169" s="59" t="str">
        <x:f>IF($A169="","",MAX(0,$F169-$G169))</x:f>
      </x:c>
      <x:c r="J169" s="52" t="str">
        <x:f>IF($A169="","",IF($I169=0,"مسددة",IF($E169&lt;TODAY(),"المتأخر",IF($G169&gt;0,"مدفوعة جزئياً","مفتوحة"))))</x:f>
      </x:c>
      <x:c r="K169" s="52" t="n">
        <x:f>IF(OR($A169="",$I169=0,$E169&gt;=TODAY()),0,TODAY()-$E169)</x:f>
        <x:v>0</x:v>
      </x:c>
      <x:c r="L169" s="52" t="str">
        <x:f>IF($A169="","",YEAR($A169))</x:f>
      </x:c>
      <x:c r="M169" s="38"/>
      <x:c r="N169" s="38"/>
    </x:row>
    <x:row r="170">
      <x:c r="A170" s="56"/>
      <x:c r="B170" s="38"/>
      <x:c r="C170" s="38"/>
      <x:c r="D170" s="38"/>
      <x:c r="E170" s="56"/>
      <x:c r="F170" s="58"/>
      <x:c r="G170" s="58"/>
      <x:c r="H170" s="58"/>
      <x:c r="I170" s="59" t="str">
        <x:f>IF($A170="","",MAX(0,$F170-$G170))</x:f>
      </x:c>
      <x:c r="J170" s="52" t="str">
        <x:f>IF($A170="","",IF($I170=0,"مسددة",IF($E170&lt;TODAY(),"المتأخر",IF($G170&gt;0,"مدفوعة جزئياً","مفتوحة"))))</x:f>
      </x:c>
      <x:c r="K170" s="52" t="n">
        <x:f>IF(OR($A170="",$I170=0,$E170&gt;=TODAY()),0,TODAY()-$E170)</x:f>
        <x:v>0</x:v>
      </x:c>
      <x:c r="L170" s="52" t="str">
        <x:f>IF($A170="","",YEAR($A170))</x:f>
      </x:c>
      <x:c r="M170" s="38"/>
      <x:c r="N170" s="38"/>
    </x:row>
    <x:row r="171">
      <x:c r="A171" s="56"/>
      <x:c r="B171" s="38"/>
      <x:c r="C171" s="38"/>
      <x:c r="D171" s="38"/>
      <x:c r="E171" s="56"/>
      <x:c r="F171" s="58"/>
      <x:c r="G171" s="58"/>
      <x:c r="H171" s="58"/>
      <x:c r="I171" s="59" t="str">
        <x:f>IF($A171="","",MAX(0,$F171-$G171))</x:f>
      </x:c>
      <x:c r="J171" s="52" t="str">
        <x:f>IF($A171="","",IF($I171=0,"مسددة",IF($E171&lt;TODAY(),"المتأخر",IF($G171&gt;0,"مدفوعة جزئياً","مفتوحة"))))</x:f>
      </x:c>
      <x:c r="K171" s="52" t="n">
        <x:f>IF(OR($A171="",$I171=0,$E171&gt;=TODAY()),0,TODAY()-$E171)</x:f>
        <x:v>0</x:v>
      </x:c>
      <x:c r="L171" s="52" t="str">
        <x:f>IF($A171="","",YEAR($A171))</x:f>
      </x:c>
      <x:c r="M171" s="38"/>
      <x:c r="N171" s="38"/>
    </x:row>
    <x:row r="172">
      <x:c r="A172" s="56"/>
      <x:c r="B172" s="38"/>
      <x:c r="C172" s="38"/>
      <x:c r="D172" s="38"/>
      <x:c r="E172" s="56"/>
      <x:c r="F172" s="58"/>
      <x:c r="G172" s="58"/>
      <x:c r="H172" s="58"/>
      <x:c r="I172" s="59" t="str">
        <x:f>IF($A172="","",MAX(0,$F172-$G172))</x:f>
      </x:c>
      <x:c r="J172" s="52" t="str">
        <x:f>IF($A172="","",IF($I172=0,"مسددة",IF($E172&lt;TODAY(),"المتأخر",IF($G172&gt;0,"مدفوعة جزئياً","مفتوحة"))))</x:f>
      </x:c>
      <x:c r="K172" s="52" t="n">
        <x:f>IF(OR($A172="",$I172=0,$E172&gt;=TODAY()),0,TODAY()-$E172)</x:f>
        <x:v>0</x:v>
      </x:c>
      <x:c r="L172" s="52" t="str">
        <x:f>IF($A172="","",YEAR($A172))</x:f>
      </x:c>
      <x:c r="M172" s="38"/>
      <x:c r="N172" s="38"/>
    </x:row>
    <x:row r="173">
      <x:c r="A173" s="56"/>
      <x:c r="B173" s="38"/>
      <x:c r="C173" s="38"/>
      <x:c r="D173" s="38"/>
      <x:c r="E173" s="56"/>
      <x:c r="F173" s="58"/>
      <x:c r="G173" s="58"/>
      <x:c r="H173" s="58"/>
      <x:c r="I173" s="59" t="str">
        <x:f>IF($A173="","",MAX(0,$F173-$G173))</x:f>
      </x:c>
      <x:c r="J173" s="52" t="str">
        <x:f>IF($A173="","",IF($I173=0,"مسددة",IF($E173&lt;TODAY(),"المتأخر",IF($G173&gt;0,"مدفوعة جزئياً","مفتوحة"))))</x:f>
      </x:c>
      <x:c r="K173" s="52" t="n">
        <x:f>IF(OR($A173="",$I173=0,$E173&gt;=TODAY()),0,TODAY()-$E173)</x:f>
        <x:v>0</x:v>
      </x:c>
      <x:c r="L173" s="52" t="str">
        <x:f>IF($A173="","",YEAR($A173))</x:f>
      </x:c>
      <x:c r="M173" s="38"/>
      <x:c r="N173" s="38"/>
    </x:row>
    <x:row r="174">
      <x:c r="A174" s="56"/>
      <x:c r="B174" s="38"/>
      <x:c r="C174" s="38"/>
      <x:c r="D174" s="38"/>
      <x:c r="E174" s="56"/>
      <x:c r="F174" s="58"/>
      <x:c r="G174" s="58"/>
      <x:c r="H174" s="58"/>
      <x:c r="I174" s="59" t="str">
        <x:f>IF($A174="","",MAX(0,$F174-$G174))</x:f>
      </x:c>
      <x:c r="J174" s="52" t="str">
        <x:f>IF($A174="","",IF($I174=0,"مسددة",IF($E174&lt;TODAY(),"المتأخر",IF($G174&gt;0,"مدفوعة جزئياً","مفتوحة"))))</x:f>
      </x:c>
      <x:c r="K174" s="52" t="n">
        <x:f>IF(OR($A174="",$I174=0,$E174&gt;=TODAY()),0,TODAY()-$E174)</x:f>
        <x:v>0</x:v>
      </x:c>
      <x:c r="L174" s="52" t="str">
        <x:f>IF($A174="","",YEAR($A174))</x:f>
      </x:c>
      <x:c r="M174" s="38"/>
      <x:c r="N174" s="38"/>
    </x:row>
    <x:row r="175">
      <x:c r="A175" s="56"/>
      <x:c r="B175" s="38"/>
      <x:c r="C175" s="38"/>
      <x:c r="D175" s="38"/>
      <x:c r="E175" s="56"/>
      <x:c r="F175" s="58"/>
      <x:c r="G175" s="58"/>
      <x:c r="H175" s="58"/>
      <x:c r="I175" s="59" t="str">
        <x:f>IF($A175="","",MAX(0,$F175-$G175))</x:f>
      </x:c>
      <x:c r="J175" s="52" t="str">
        <x:f>IF($A175="","",IF($I175=0,"مسددة",IF($E175&lt;TODAY(),"المتأخر",IF($G175&gt;0,"مدفوعة جزئياً","مفتوحة"))))</x:f>
      </x:c>
      <x:c r="K175" s="52" t="n">
        <x:f>IF(OR($A175="",$I175=0,$E175&gt;=TODAY()),0,TODAY()-$E175)</x:f>
        <x:v>0</x:v>
      </x:c>
      <x:c r="L175" s="52" t="str">
        <x:f>IF($A175="","",YEAR($A175))</x:f>
      </x:c>
      <x:c r="M175" s="38"/>
      <x:c r="N175" s="38"/>
    </x:row>
    <x:row r="176">
      <x:c r="A176" s="56"/>
      <x:c r="B176" s="38"/>
      <x:c r="C176" s="38"/>
      <x:c r="D176" s="38"/>
      <x:c r="E176" s="56"/>
      <x:c r="F176" s="58"/>
      <x:c r="G176" s="58"/>
      <x:c r="H176" s="58"/>
      <x:c r="I176" s="59" t="str">
        <x:f>IF($A176="","",MAX(0,$F176-$G176))</x:f>
      </x:c>
      <x:c r="J176" s="52" t="str">
        <x:f>IF($A176="","",IF($I176=0,"مسددة",IF($E176&lt;TODAY(),"المتأخر",IF($G176&gt;0,"مدفوعة جزئياً","مفتوحة"))))</x:f>
      </x:c>
      <x:c r="K176" s="52" t="n">
        <x:f>IF(OR($A176="",$I176=0,$E176&gt;=TODAY()),0,TODAY()-$E176)</x:f>
        <x:v>0</x:v>
      </x:c>
      <x:c r="L176" s="52" t="str">
        <x:f>IF($A176="","",YEAR($A176))</x:f>
      </x:c>
      <x:c r="M176" s="38"/>
      <x:c r="N176" s="38"/>
    </x:row>
    <x:row r="177">
      <x:c r="A177" s="56"/>
      <x:c r="B177" s="38"/>
      <x:c r="C177" s="38"/>
      <x:c r="D177" s="38"/>
      <x:c r="E177" s="56"/>
      <x:c r="F177" s="58"/>
      <x:c r="G177" s="58"/>
      <x:c r="H177" s="58"/>
      <x:c r="I177" s="59" t="str">
        <x:f>IF($A177="","",MAX(0,$F177-$G177))</x:f>
      </x:c>
      <x:c r="J177" s="52" t="str">
        <x:f>IF($A177="","",IF($I177=0,"مسددة",IF($E177&lt;TODAY(),"المتأخر",IF($G177&gt;0,"مدفوعة جزئياً","مفتوحة"))))</x:f>
      </x:c>
      <x:c r="K177" s="52" t="n">
        <x:f>IF(OR($A177="",$I177=0,$E177&gt;=TODAY()),0,TODAY()-$E177)</x:f>
        <x:v>0</x:v>
      </x:c>
      <x:c r="L177" s="52" t="str">
        <x:f>IF($A177="","",YEAR($A177))</x:f>
      </x:c>
      <x:c r="M177" s="38"/>
      <x:c r="N177" s="38"/>
    </x:row>
    <x:row r="178">
      <x:c r="A178" s="56"/>
      <x:c r="B178" s="38"/>
      <x:c r="C178" s="38"/>
      <x:c r="D178" s="38"/>
      <x:c r="E178" s="56"/>
      <x:c r="F178" s="58"/>
      <x:c r="G178" s="58"/>
      <x:c r="H178" s="58"/>
      <x:c r="I178" s="59" t="str">
        <x:f>IF($A178="","",MAX(0,$F178-$G178))</x:f>
      </x:c>
      <x:c r="J178" s="52" t="str">
        <x:f>IF($A178="","",IF($I178=0,"مسددة",IF($E178&lt;TODAY(),"المتأخر",IF($G178&gt;0,"مدفوعة جزئياً","مفتوحة"))))</x:f>
      </x:c>
      <x:c r="K178" s="52" t="n">
        <x:f>IF(OR($A178="",$I178=0,$E178&gt;=TODAY()),0,TODAY()-$E178)</x:f>
        <x:v>0</x:v>
      </x:c>
      <x:c r="L178" s="52" t="str">
        <x:f>IF($A178="","",YEAR($A178))</x:f>
      </x:c>
      <x:c r="M178" s="38"/>
      <x:c r="N178" s="38"/>
    </x:row>
    <x:row r="179">
      <x:c r="A179" s="56"/>
      <x:c r="B179" s="38"/>
      <x:c r="C179" s="38"/>
      <x:c r="D179" s="38"/>
      <x:c r="E179" s="56"/>
      <x:c r="F179" s="58"/>
      <x:c r="G179" s="58"/>
      <x:c r="H179" s="58"/>
      <x:c r="I179" s="59" t="str">
        <x:f>IF($A179="","",MAX(0,$F179-$G179))</x:f>
      </x:c>
      <x:c r="J179" s="52" t="str">
        <x:f>IF($A179="","",IF($I179=0,"مسددة",IF($E179&lt;TODAY(),"المتأخر",IF($G179&gt;0,"مدفوعة جزئياً","مفتوحة"))))</x:f>
      </x:c>
      <x:c r="K179" s="52" t="n">
        <x:f>IF(OR($A179="",$I179=0,$E179&gt;=TODAY()),0,TODAY()-$E179)</x:f>
        <x:v>0</x:v>
      </x:c>
      <x:c r="L179" s="52" t="str">
        <x:f>IF($A179="","",YEAR($A179))</x:f>
      </x:c>
      <x:c r="M179" s="38"/>
      <x:c r="N179" s="38"/>
    </x:row>
    <x:row r="180">
      <x:c r="A180" s="56"/>
      <x:c r="B180" s="38"/>
      <x:c r="C180" s="38"/>
      <x:c r="D180" s="38"/>
      <x:c r="E180" s="56"/>
      <x:c r="F180" s="58"/>
      <x:c r="G180" s="58"/>
      <x:c r="H180" s="58"/>
      <x:c r="I180" s="59" t="str">
        <x:f>IF($A180="","",MAX(0,$F180-$G180))</x:f>
      </x:c>
      <x:c r="J180" s="52" t="str">
        <x:f>IF($A180="","",IF($I180=0,"مسددة",IF($E180&lt;TODAY(),"المتأخر",IF($G180&gt;0,"مدفوعة جزئياً","مفتوحة"))))</x:f>
      </x:c>
      <x:c r="K180" s="52" t="n">
        <x:f>IF(OR($A180="",$I180=0,$E180&gt;=TODAY()),0,TODAY()-$E180)</x:f>
        <x:v>0</x:v>
      </x:c>
      <x:c r="L180" s="52" t="str">
        <x:f>IF($A180="","",YEAR($A180))</x:f>
      </x:c>
      <x:c r="M180" s="38"/>
      <x:c r="N180" s="38"/>
    </x:row>
    <x:row r="181">
      <x:c r="A181" s="56"/>
      <x:c r="B181" s="38"/>
      <x:c r="C181" s="38"/>
      <x:c r="D181" s="38"/>
      <x:c r="E181" s="56"/>
      <x:c r="F181" s="58"/>
      <x:c r="G181" s="58"/>
      <x:c r="H181" s="58"/>
      <x:c r="I181" s="59" t="str">
        <x:f>IF($A181="","",MAX(0,$F181-$G181))</x:f>
      </x:c>
      <x:c r="J181" s="52" t="str">
        <x:f>IF($A181="","",IF($I181=0,"مسددة",IF($E181&lt;TODAY(),"المتأخر",IF($G181&gt;0,"مدفوعة جزئياً","مفتوحة"))))</x:f>
      </x:c>
      <x:c r="K181" s="52" t="n">
        <x:f>IF(OR($A181="",$I181=0,$E181&gt;=TODAY()),0,TODAY()-$E181)</x:f>
        <x:v>0</x:v>
      </x:c>
      <x:c r="L181" s="52" t="str">
        <x:f>IF($A181="","",YEAR($A181))</x:f>
      </x:c>
      <x:c r="M181" s="38"/>
      <x:c r="N181" s="38"/>
    </x:row>
    <x:row r="182">
      <x:c r="A182" s="56"/>
      <x:c r="B182" s="38"/>
      <x:c r="C182" s="38"/>
      <x:c r="D182" s="38"/>
      <x:c r="E182" s="56"/>
      <x:c r="F182" s="58"/>
      <x:c r="G182" s="58"/>
      <x:c r="H182" s="58"/>
      <x:c r="I182" s="59" t="str">
        <x:f>IF($A182="","",MAX(0,$F182-$G182))</x:f>
      </x:c>
      <x:c r="J182" s="52" t="str">
        <x:f>IF($A182="","",IF($I182=0,"مسددة",IF($E182&lt;TODAY(),"المتأخر",IF($G182&gt;0,"مدفوعة جزئياً","مفتوحة"))))</x:f>
      </x:c>
      <x:c r="K182" s="52" t="n">
        <x:f>IF(OR($A182="",$I182=0,$E182&gt;=TODAY()),0,TODAY()-$E182)</x:f>
        <x:v>0</x:v>
      </x:c>
      <x:c r="L182" s="52" t="str">
        <x:f>IF($A182="","",YEAR($A182))</x:f>
      </x:c>
      <x:c r="M182" s="38"/>
      <x:c r="N182" s="38"/>
    </x:row>
    <x:row r="183">
      <x:c r="A183" s="56"/>
      <x:c r="B183" s="38"/>
      <x:c r="C183" s="38"/>
      <x:c r="D183" s="38"/>
      <x:c r="E183" s="56"/>
      <x:c r="F183" s="58"/>
      <x:c r="G183" s="58"/>
      <x:c r="H183" s="58"/>
      <x:c r="I183" s="59" t="str">
        <x:f>IF($A183="","",MAX(0,$F183-$G183))</x:f>
      </x:c>
      <x:c r="J183" s="52" t="str">
        <x:f>IF($A183="","",IF($I183=0,"مسددة",IF($E183&lt;TODAY(),"المتأخر",IF($G183&gt;0,"مدفوعة جزئياً","مفتوحة"))))</x:f>
      </x:c>
      <x:c r="K183" s="52" t="n">
        <x:f>IF(OR($A183="",$I183=0,$E183&gt;=TODAY()),0,TODAY()-$E183)</x:f>
        <x:v>0</x:v>
      </x:c>
      <x:c r="L183" s="52" t="str">
        <x:f>IF($A183="","",YEAR($A183))</x:f>
      </x:c>
      <x:c r="M183" s="38"/>
      <x:c r="N183" s="38"/>
    </x:row>
    <x:row r="184">
      <x:c r="A184" s="56"/>
      <x:c r="B184" s="38"/>
      <x:c r="C184" s="38"/>
      <x:c r="D184" s="38"/>
      <x:c r="E184" s="56"/>
      <x:c r="F184" s="58"/>
      <x:c r="G184" s="58"/>
      <x:c r="H184" s="58"/>
      <x:c r="I184" s="59" t="str">
        <x:f>IF($A184="","",MAX(0,$F184-$G184))</x:f>
      </x:c>
      <x:c r="J184" s="52" t="str">
        <x:f>IF($A184="","",IF($I184=0,"مسددة",IF($E184&lt;TODAY(),"المتأخر",IF($G184&gt;0,"مدفوعة جزئياً","مفتوحة"))))</x:f>
      </x:c>
      <x:c r="K184" s="52" t="n">
        <x:f>IF(OR($A184="",$I184=0,$E184&gt;=TODAY()),0,TODAY()-$E184)</x:f>
        <x:v>0</x:v>
      </x:c>
      <x:c r="L184" s="52" t="str">
        <x:f>IF($A184="","",YEAR($A184))</x:f>
      </x:c>
      <x:c r="M184" s="38"/>
      <x:c r="N184" s="38"/>
    </x:row>
    <x:row r="185">
      <x:c r="A185" s="56"/>
      <x:c r="B185" s="38"/>
      <x:c r="C185" s="38"/>
      <x:c r="D185" s="38"/>
      <x:c r="E185" s="56"/>
      <x:c r="F185" s="58"/>
      <x:c r="G185" s="58"/>
      <x:c r="H185" s="58"/>
      <x:c r="I185" s="59" t="str">
        <x:f>IF($A185="","",MAX(0,$F185-$G185))</x:f>
      </x:c>
      <x:c r="J185" s="52" t="str">
        <x:f>IF($A185="","",IF($I185=0,"مسددة",IF($E185&lt;TODAY(),"المتأخر",IF($G185&gt;0,"مدفوعة جزئياً","مفتوحة"))))</x:f>
      </x:c>
      <x:c r="K185" s="52" t="n">
        <x:f>IF(OR($A185="",$I185=0,$E185&gt;=TODAY()),0,TODAY()-$E185)</x:f>
        <x:v>0</x:v>
      </x:c>
      <x:c r="L185" s="52" t="str">
        <x:f>IF($A185="","",YEAR($A185))</x:f>
      </x:c>
      <x:c r="M185" s="38"/>
      <x:c r="N185" s="38"/>
    </x:row>
    <x:row r="186">
      <x:c r="A186" s="56"/>
      <x:c r="B186" s="38"/>
      <x:c r="C186" s="38"/>
      <x:c r="D186" s="38"/>
      <x:c r="E186" s="56"/>
      <x:c r="F186" s="58"/>
      <x:c r="G186" s="58"/>
      <x:c r="H186" s="58"/>
      <x:c r="I186" s="59" t="str">
        <x:f>IF($A186="","",MAX(0,$F186-$G186))</x:f>
      </x:c>
      <x:c r="J186" s="52" t="str">
        <x:f>IF($A186="","",IF($I186=0,"مسددة",IF($E186&lt;TODAY(),"المتأخر",IF($G186&gt;0,"مدفوعة جزئياً","مفتوحة"))))</x:f>
      </x:c>
      <x:c r="K186" s="52" t="n">
        <x:f>IF(OR($A186="",$I186=0,$E186&gt;=TODAY()),0,TODAY()-$E186)</x:f>
        <x:v>0</x:v>
      </x:c>
      <x:c r="L186" s="52" t="str">
        <x:f>IF($A186="","",YEAR($A186))</x:f>
      </x:c>
      <x:c r="M186" s="38"/>
      <x:c r="N186" s="38"/>
    </x:row>
    <x:row r="187">
      <x:c r="A187" s="56"/>
      <x:c r="B187" s="38"/>
      <x:c r="C187" s="38"/>
      <x:c r="D187" s="38"/>
      <x:c r="E187" s="56"/>
      <x:c r="F187" s="58"/>
      <x:c r="G187" s="58"/>
      <x:c r="H187" s="58"/>
      <x:c r="I187" s="59" t="str">
        <x:f>IF($A187="","",MAX(0,$F187-$G187))</x:f>
      </x:c>
      <x:c r="J187" s="52" t="str">
        <x:f>IF($A187="","",IF($I187=0,"مسددة",IF($E187&lt;TODAY(),"المتأخر",IF($G187&gt;0,"مدفوعة جزئياً","مفتوحة"))))</x:f>
      </x:c>
      <x:c r="K187" s="52" t="n">
        <x:f>IF(OR($A187="",$I187=0,$E187&gt;=TODAY()),0,TODAY()-$E187)</x:f>
        <x:v>0</x:v>
      </x:c>
      <x:c r="L187" s="52" t="str">
        <x:f>IF($A187="","",YEAR($A187))</x:f>
      </x:c>
      <x:c r="M187" s="38"/>
      <x:c r="N187" s="38"/>
    </x:row>
    <x:row r="188">
      <x:c r="A188" s="56"/>
      <x:c r="B188" s="38"/>
      <x:c r="C188" s="38"/>
      <x:c r="D188" s="38"/>
      <x:c r="E188" s="56"/>
      <x:c r="F188" s="58"/>
      <x:c r="G188" s="58"/>
      <x:c r="H188" s="58"/>
      <x:c r="I188" s="59" t="str">
        <x:f>IF($A188="","",MAX(0,$F188-$G188))</x:f>
      </x:c>
      <x:c r="J188" s="52" t="str">
        <x:f>IF($A188="","",IF($I188=0,"مسددة",IF($E188&lt;TODAY(),"المتأخر",IF($G188&gt;0,"مدفوعة جزئياً","مفتوحة"))))</x:f>
      </x:c>
      <x:c r="K188" s="52" t="n">
        <x:f>IF(OR($A188="",$I188=0,$E188&gt;=TODAY()),0,TODAY()-$E188)</x:f>
        <x:v>0</x:v>
      </x:c>
      <x:c r="L188" s="52" t="str">
        <x:f>IF($A188="","",YEAR($A188))</x:f>
      </x:c>
      <x:c r="M188" s="38"/>
      <x:c r="N188" s="38"/>
    </x:row>
    <x:row r="189">
      <x:c r="A189" s="56"/>
      <x:c r="B189" s="38"/>
      <x:c r="C189" s="38"/>
      <x:c r="D189" s="38"/>
      <x:c r="E189" s="56"/>
      <x:c r="F189" s="58"/>
      <x:c r="G189" s="58"/>
      <x:c r="H189" s="58"/>
      <x:c r="I189" s="59" t="str">
        <x:f>IF($A189="","",MAX(0,$F189-$G189))</x:f>
      </x:c>
      <x:c r="J189" s="52" t="str">
        <x:f>IF($A189="","",IF($I189=0,"مسددة",IF($E189&lt;TODAY(),"المتأخر",IF($G189&gt;0,"مدفوعة جزئياً","مفتوحة"))))</x:f>
      </x:c>
      <x:c r="K189" s="52" t="n">
        <x:f>IF(OR($A189="",$I189=0,$E189&gt;=TODAY()),0,TODAY()-$E189)</x:f>
        <x:v>0</x:v>
      </x:c>
      <x:c r="L189" s="52" t="str">
        <x:f>IF($A189="","",YEAR($A189))</x:f>
      </x:c>
      <x:c r="M189" s="38"/>
      <x:c r="N189" s="38"/>
    </x:row>
    <x:row r="190">
      <x:c r="A190" s="56"/>
      <x:c r="B190" s="38"/>
      <x:c r="C190" s="38"/>
      <x:c r="D190" s="38"/>
      <x:c r="E190" s="56"/>
      <x:c r="F190" s="58"/>
      <x:c r="G190" s="58"/>
      <x:c r="H190" s="58"/>
      <x:c r="I190" s="59" t="str">
        <x:f>IF($A190="","",MAX(0,$F190-$G190))</x:f>
      </x:c>
      <x:c r="J190" s="52" t="str">
        <x:f>IF($A190="","",IF($I190=0,"مسددة",IF($E190&lt;TODAY(),"المتأخر",IF($G190&gt;0,"مدفوعة جزئياً","مفتوحة"))))</x:f>
      </x:c>
      <x:c r="K190" s="52" t="n">
        <x:f>IF(OR($A190="",$I190=0,$E190&gt;=TODAY()),0,TODAY()-$E190)</x:f>
        <x:v>0</x:v>
      </x:c>
      <x:c r="L190" s="52" t="str">
        <x:f>IF($A190="","",YEAR($A190))</x:f>
      </x:c>
      <x:c r="M190" s="38"/>
      <x:c r="N190" s="38"/>
    </x:row>
    <x:row r="191">
      <x:c r="A191" s="56"/>
      <x:c r="B191" s="38"/>
      <x:c r="C191" s="38"/>
      <x:c r="D191" s="38"/>
      <x:c r="E191" s="56"/>
      <x:c r="F191" s="58"/>
      <x:c r="G191" s="58"/>
      <x:c r="H191" s="58"/>
      <x:c r="I191" s="59" t="str">
        <x:f>IF($A191="","",MAX(0,$F191-$G191))</x:f>
      </x:c>
      <x:c r="J191" s="52" t="str">
        <x:f>IF($A191="","",IF($I191=0,"مسددة",IF($E191&lt;TODAY(),"المتأخر",IF($G191&gt;0,"مدفوعة جزئياً","مفتوحة"))))</x:f>
      </x:c>
      <x:c r="K191" s="52" t="n">
        <x:f>IF(OR($A191="",$I191=0,$E191&gt;=TODAY()),0,TODAY()-$E191)</x:f>
        <x:v>0</x:v>
      </x:c>
      <x:c r="L191" s="52" t="str">
        <x:f>IF($A191="","",YEAR($A191))</x:f>
      </x:c>
      <x:c r="M191" s="38"/>
      <x:c r="N191" s="38"/>
    </x:row>
    <x:row r="192">
      <x:c r="A192" s="56"/>
      <x:c r="B192" s="38"/>
      <x:c r="C192" s="38"/>
      <x:c r="D192" s="38"/>
      <x:c r="E192" s="56"/>
      <x:c r="F192" s="58"/>
      <x:c r="G192" s="58"/>
      <x:c r="H192" s="58"/>
      <x:c r="I192" s="59" t="str">
        <x:f>IF($A192="","",MAX(0,$F192-$G192))</x:f>
      </x:c>
      <x:c r="J192" s="52" t="str">
        <x:f>IF($A192="","",IF($I192=0,"مسددة",IF($E192&lt;TODAY(),"المتأخر",IF($G192&gt;0,"مدفوعة جزئياً","مفتوحة"))))</x:f>
      </x:c>
      <x:c r="K192" s="52" t="n">
        <x:f>IF(OR($A192="",$I192=0,$E192&gt;=TODAY()),0,TODAY()-$E192)</x:f>
        <x:v>0</x:v>
      </x:c>
      <x:c r="L192" s="52" t="str">
        <x:f>IF($A192="","",YEAR($A192))</x:f>
      </x:c>
      <x:c r="M192" s="38"/>
      <x:c r="N192" s="38"/>
    </x:row>
    <x:row r="193">
      <x:c r="A193" s="56"/>
      <x:c r="B193" s="38"/>
      <x:c r="C193" s="38"/>
      <x:c r="D193" s="38"/>
      <x:c r="E193" s="56"/>
      <x:c r="F193" s="58"/>
      <x:c r="G193" s="58"/>
      <x:c r="H193" s="58"/>
      <x:c r="I193" s="59" t="str">
        <x:f>IF($A193="","",MAX(0,$F193-$G193))</x:f>
      </x:c>
      <x:c r="J193" s="52" t="str">
        <x:f>IF($A193="","",IF($I193=0,"مسددة",IF($E193&lt;TODAY(),"المتأخر",IF($G193&gt;0,"مدفوعة جزئياً","مفتوحة"))))</x:f>
      </x:c>
      <x:c r="K193" s="52" t="n">
        <x:f>IF(OR($A193="",$I193=0,$E193&gt;=TODAY()),0,TODAY()-$E193)</x:f>
        <x:v>0</x:v>
      </x:c>
      <x:c r="L193" s="52" t="str">
        <x:f>IF($A193="","",YEAR($A193))</x:f>
      </x:c>
      <x:c r="M193" s="38"/>
      <x:c r="N193" s="38"/>
    </x:row>
    <x:row r="194">
      <x:c r="A194" s="56"/>
      <x:c r="B194" s="38"/>
      <x:c r="C194" s="38"/>
      <x:c r="D194" s="38"/>
      <x:c r="E194" s="56"/>
      <x:c r="F194" s="58"/>
      <x:c r="G194" s="58"/>
      <x:c r="H194" s="58"/>
      <x:c r="I194" s="59" t="str">
        <x:f>IF($A194="","",MAX(0,$F194-$G194))</x:f>
      </x:c>
      <x:c r="J194" s="52" t="str">
        <x:f>IF($A194="","",IF($I194=0,"مسددة",IF($E194&lt;TODAY(),"المتأخر",IF($G194&gt;0,"مدفوعة جزئياً","مفتوحة"))))</x:f>
      </x:c>
      <x:c r="K194" s="52" t="n">
        <x:f>IF(OR($A194="",$I194=0,$E194&gt;=TODAY()),0,TODAY()-$E194)</x:f>
        <x:v>0</x:v>
      </x:c>
      <x:c r="L194" s="52" t="str">
        <x:f>IF($A194="","",YEAR($A194))</x:f>
      </x:c>
      <x:c r="M194" s="38"/>
      <x:c r="N194" s="38"/>
    </x:row>
    <x:row r="195">
      <x:c r="A195" s="56"/>
      <x:c r="B195" s="38"/>
      <x:c r="C195" s="38"/>
      <x:c r="D195" s="38"/>
      <x:c r="E195" s="56"/>
      <x:c r="F195" s="58"/>
      <x:c r="G195" s="58"/>
      <x:c r="H195" s="58"/>
      <x:c r="I195" s="59" t="str">
        <x:f>IF($A195="","",MAX(0,$F195-$G195))</x:f>
      </x:c>
      <x:c r="J195" s="52" t="str">
        <x:f>IF($A195="","",IF($I195=0,"مسددة",IF($E195&lt;TODAY(),"المتأخر",IF($G195&gt;0,"مدفوعة جزئياً","مفتوحة"))))</x:f>
      </x:c>
      <x:c r="K195" s="52" t="n">
        <x:f>IF(OR($A195="",$I195=0,$E195&gt;=TODAY()),0,TODAY()-$E195)</x:f>
        <x:v>0</x:v>
      </x:c>
      <x:c r="L195" s="52" t="str">
        <x:f>IF($A195="","",YEAR($A195))</x:f>
      </x:c>
      <x:c r="M195" s="38"/>
      <x:c r="N195" s="38"/>
    </x:row>
    <x:row r="196">
      <x:c r="A196" s="56"/>
      <x:c r="B196" s="38"/>
      <x:c r="C196" s="38"/>
      <x:c r="D196" s="38"/>
      <x:c r="E196" s="56"/>
      <x:c r="F196" s="58"/>
      <x:c r="G196" s="58"/>
      <x:c r="H196" s="58"/>
      <x:c r="I196" s="59" t="str">
        <x:f>IF($A196="","",MAX(0,$F196-$G196))</x:f>
      </x:c>
      <x:c r="J196" s="52" t="str">
        <x:f>IF($A196="","",IF($I196=0,"مسددة",IF($E196&lt;TODAY(),"المتأخر",IF($G196&gt;0,"مدفوعة جزئياً","مفتوحة"))))</x:f>
      </x:c>
      <x:c r="K196" s="52" t="n">
        <x:f>IF(OR($A196="",$I196=0,$E196&gt;=TODAY()),0,TODAY()-$E196)</x:f>
        <x:v>0</x:v>
      </x:c>
      <x:c r="L196" s="52" t="str">
        <x:f>IF($A196="","",YEAR($A196))</x:f>
      </x:c>
      <x:c r="M196" s="38"/>
      <x:c r="N196" s="38"/>
    </x:row>
    <x:row r="197">
      <x:c r="A197" s="56"/>
      <x:c r="B197" s="38"/>
      <x:c r="C197" s="38"/>
      <x:c r="D197" s="38"/>
      <x:c r="E197" s="56"/>
      <x:c r="F197" s="58"/>
      <x:c r="G197" s="58"/>
      <x:c r="H197" s="58"/>
      <x:c r="I197" s="59" t="str">
        <x:f>IF($A197="","",MAX(0,$F197-$G197))</x:f>
      </x:c>
      <x:c r="J197" s="52" t="str">
        <x:f>IF($A197="","",IF($I197=0,"مسددة",IF($E197&lt;TODAY(),"المتأخر",IF($G197&gt;0,"مدفوعة جزئياً","مفتوحة"))))</x:f>
      </x:c>
      <x:c r="K197" s="52" t="n">
        <x:f>IF(OR($A197="",$I197=0,$E197&gt;=TODAY()),0,TODAY()-$E197)</x:f>
        <x:v>0</x:v>
      </x:c>
      <x:c r="L197" s="52" t="str">
        <x:f>IF($A197="","",YEAR($A197))</x:f>
      </x:c>
      <x:c r="M197" s="38"/>
      <x:c r="N197" s="38"/>
    </x:row>
    <x:row r="198">
      <x:c r="A198" s="56"/>
      <x:c r="B198" s="38"/>
      <x:c r="C198" s="38"/>
      <x:c r="D198" s="38"/>
      <x:c r="E198" s="56"/>
      <x:c r="F198" s="58"/>
      <x:c r="G198" s="58"/>
      <x:c r="H198" s="58"/>
      <x:c r="I198" s="59" t="str">
        <x:f>IF($A198="","",MAX(0,$F198-$G198))</x:f>
      </x:c>
      <x:c r="J198" s="52" t="str">
        <x:f>IF($A198="","",IF($I198=0,"مسددة",IF($E198&lt;TODAY(),"المتأخر",IF($G198&gt;0,"مدفوعة جزئياً","مفتوحة"))))</x:f>
      </x:c>
      <x:c r="K198" s="52" t="n">
        <x:f>IF(OR($A198="",$I198=0,$E198&gt;=TODAY()),0,TODAY()-$E198)</x:f>
        <x:v>0</x:v>
      </x:c>
      <x:c r="L198" s="52" t="str">
        <x:f>IF($A198="","",YEAR($A198))</x:f>
      </x:c>
      <x:c r="M198" s="38"/>
      <x:c r="N198" s="38"/>
    </x:row>
    <x:row r="199">
      <x:c r="A199" s="56"/>
      <x:c r="B199" s="38"/>
      <x:c r="C199" s="38"/>
      <x:c r="D199" s="38"/>
      <x:c r="E199" s="56"/>
      <x:c r="F199" s="58"/>
      <x:c r="G199" s="58"/>
      <x:c r="H199" s="58"/>
      <x:c r="I199" s="59" t="str">
        <x:f>IF($A199="","",MAX(0,$F199-$G199))</x:f>
      </x:c>
      <x:c r="J199" s="52" t="str">
        <x:f>IF($A199="","",IF($I199=0,"مسددة",IF($E199&lt;TODAY(),"المتأخر",IF($G199&gt;0,"مدفوعة جزئياً","مفتوحة"))))</x:f>
      </x:c>
      <x:c r="K199" s="52" t="n">
        <x:f>IF(OR($A199="",$I199=0,$E199&gt;=TODAY()),0,TODAY()-$E199)</x:f>
        <x:v>0</x:v>
      </x:c>
      <x:c r="L199" s="52" t="str">
        <x:f>IF($A199="","",YEAR($A199))</x:f>
      </x:c>
      <x:c r="M199" s="38"/>
      <x:c r="N199" s="38"/>
    </x:row>
    <x:row r="200">
      <x:c r="A200" s="56"/>
      <x:c r="B200" s="38"/>
      <x:c r="C200" s="38"/>
      <x:c r="D200" s="38"/>
      <x:c r="E200" s="56"/>
      <x:c r="F200" s="58"/>
      <x:c r="G200" s="58"/>
      <x:c r="H200" s="58"/>
      <x:c r="I200" s="59" t="str">
        <x:f>IF($A200="","",MAX(0,$F200-$G200))</x:f>
      </x:c>
      <x:c r="J200" s="52" t="str">
        <x:f>IF($A200="","",IF($I200=0,"مسددة",IF($E200&lt;TODAY(),"المتأخر",IF($G200&gt;0,"مدفوعة جزئياً","مفتوحة"))))</x:f>
      </x:c>
      <x:c r="K200" s="52" t="n">
        <x:f>IF(OR($A200="",$I200=0,$E200&gt;=TODAY()),0,TODAY()-$E200)</x:f>
        <x:v>0</x:v>
      </x:c>
      <x:c r="L200" s="52" t="str">
        <x:f>IF($A200="","",YEAR($A200))</x:f>
      </x:c>
      <x:c r="M200" s="38"/>
      <x:c r="N200" s="38"/>
    </x:row>
    <x:row r="201">
      <x:c r="A201" s="56"/>
      <x:c r="B201" s="38"/>
      <x:c r="C201" s="38"/>
      <x:c r="D201" s="38"/>
      <x:c r="E201" s="56"/>
      <x:c r="F201" s="58"/>
      <x:c r="G201" s="58"/>
      <x:c r="H201" s="58"/>
      <x:c r="I201" s="59" t="str">
        <x:f>IF($A201="","",MAX(0,$F201-$G201))</x:f>
      </x:c>
      <x:c r="J201" s="52" t="str">
        <x:f>IF($A201="","",IF($I201=0,"مسددة",IF($E201&lt;TODAY(),"المتأخر",IF($G201&gt;0,"مدفوعة جزئياً","مفتوحة"))))</x:f>
      </x:c>
      <x:c r="K201" s="52" t="n">
        <x:f>IF(OR($A201="",$I201=0,$E201&gt;=TODAY()),0,TODAY()-$E201)</x:f>
        <x:v>0</x:v>
      </x:c>
      <x:c r="L201" s="52" t="str">
        <x:f>IF($A201="","",YEAR($A201))</x:f>
      </x:c>
      <x:c r="M201" s="38"/>
      <x:c r="N201" s="38"/>
    </x:row>
    <x:row r="202">
      <x:c r="A202" s="56"/>
      <x:c r="B202" s="38"/>
      <x:c r="C202" s="38"/>
      <x:c r="D202" s="38"/>
      <x:c r="E202" s="56"/>
      <x:c r="F202" s="58"/>
      <x:c r="G202" s="58"/>
      <x:c r="H202" s="58"/>
      <x:c r="I202" s="59" t="str">
        <x:f>IF($A202="","",MAX(0,$F202-$G202))</x:f>
      </x:c>
      <x:c r="J202" s="52" t="str">
        <x:f>IF($A202="","",IF($I202=0,"مسددة",IF($E202&lt;TODAY(),"المتأخر",IF($G202&gt;0,"مدفوعة جزئياً","مفتوحة"))))</x:f>
      </x:c>
      <x:c r="K202" s="52" t="n">
        <x:f>IF(OR($A202="",$I202=0,$E202&gt;=TODAY()),0,TODAY()-$E202)</x:f>
        <x:v>0</x:v>
      </x:c>
      <x:c r="L202" s="52" t="str">
        <x:f>IF($A202="","",YEAR($A202))</x:f>
      </x:c>
      <x:c r="M202" s="38"/>
      <x:c r="N202" s="38"/>
    </x:row>
    <x:row r="203">
      <x:c r="A203" s="56"/>
      <x:c r="B203" s="38"/>
      <x:c r="C203" s="38"/>
      <x:c r="D203" s="38"/>
      <x:c r="E203" s="56"/>
      <x:c r="F203" s="58"/>
      <x:c r="G203" s="58"/>
      <x:c r="H203" s="58"/>
      <x:c r="I203" s="59" t="str">
        <x:f>IF($A203="","",MAX(0,$F203-$G203))</x:f>
      </x:c>
      <x:c r="J203" s="52" t="str">
        <x:f>IF($A203="","",IF($I203=0,"مسددة",IF($E203&lt;TODAY(),"المتأخر",IF($G203&gt;0,"مدفوعة جزئياً","مفتوحة"))))</x:f>
      </x:c>
      <x:c r="K203" s="52" t="n">
        <x:f>IF(OR($A203="",$I203=0,$E203&gt;=TODAY()),0,TODAY()-$E203)</x:f>
        <x:v>0</x:v>
      </x:c>
      <x:c r="L203" s="52" t="str">
        <x:f>IF($A203="","",YEAR($A203))</x:f>
      </x:c>
      <x:c r="M203" s="38"/>
      <x:c r="N203" s="38"/>
    </x:row>
    <x:row r="204">
      <x:c r="A204" s="56"/>
      <x:c r="B204" s="38"/>
      <x:c r="C204" s="38"/>
      <x:c r="D204" s="38"/>
      <x:c r="E204" s="56"/>
      <x:c r="F204" s="58"/>
      <x:c r="G204" s="58"/>
      <x:c r="H204" s="58"/>
      <x:c r="I204" s="59" t="str">
        <x:f>IF($A204="","",MAX(0,$F204-$G204))</x:f>
      </x:c>
      <x:c r="J204" s="52" t="str">
        <x:f>IF($A204="","",IF($I204=0,"مسددة",IF($E204&lt;TODAY(),"المتأخر",IF($G204&gt;0,"مدفوعة جزئياً","مفتوحة"))))</x:f>
      </x:c>
      <x:c r="K204" s="52" t="n">
        <x:f>IF(OR($A204="",$I204=0,$E204&gt;=TODAY()),0,TODAY()-$E204)</x:f>
        <x:v>0</x:v>
      </x:c>
      <x:c r="L204" s="52" t="str">
        <x:f>IF($A204="","",YEAR($A204))</x:f>
      </x:c>
      <x:c r="M204" s="38"/>
      <x:c r="N204" s="38"/>
    </x:row>
    <x:row r="205">
      <x:c r="A205" s="56"/>
      <x:c r="B205" s="38"/>
      <x:c r="C205" s="38"/>
      <x:c r="D205" s="38"/>
      <x:c r="E205" s="56"/>
      <x:c r="F205" s="58"/>
      <x:c r="G205" s="58"/>
      <x:c r="H205" s="58"/>
      <x:c r="I205" s="59" t="str">
        <x:f>IF($A205="","",MAX(0,$F205-$G205))</x:f>
      </x:c>
      <x:c r="J205" s="52" t="str">
        <x:f>IF($A205="","",IF($I205=0,"مسددة",IF($E205&lt;TODAY(),"المتأخر",IF($G205&gt;0,"مدفوعة جزئياً","مفتوحة"))))</x:f>
      </x:c>
      <x:c r="K205" s="52" t="n">
        <x:f>IF(OR($A205="",$I205=0,$E205&gt;=TODAY()),0,TODAY()-$E205)</x:f>
        <x:v>0</x:v>
      </x:c>
      <x:c r="L205" s="52" t="str">
        <x:f>IF($A205="","",YEAR($A205))</x:f>
      </x:c>
      <x:c r="M205" s="38"/>
      <x:c r="N205" s="38"/>
    </x:row>
    <x:row r="206">
      <x:c r="A206" s="56"/>
      <x:c r="B206" s="38"/>
      <x:c r="C206" s="38"/>
      <x:c r="D206" s="38"/>
      <x:c r="E206" s="56"/>
      <x:c r="F206" s="58"/>
      <x:c r="G206" s="58"/>
      <x:c r="H206" s="58"/>
      <x:c r="I206" s="59" t="str">
        <x:f>IF($A206="","",MAX(0,$F206-$G206))</x:f>
      </x:c>
      <x:c r="J206" s="52" t="str">
        <x:f>IF($A206="","",IF($I206=0,"مسددة",IF($E206&lt;TODAY(),"المتأخر",IF($G206&gt;0,"مدفوعة جزئياً","مفتوحة"))))</x:f>
      </x:c>
      <x:c r="K206" s="52" t="n">
        <x:f>IF(OR($A206="",$I206=0,$E206&gt;=TODAY()),0,TODAY()-$E206)</x:f>
        <x:v>0</x:v>
      </x:c>
      <x:c r="L206" s="52" t="str">
        <x:f>IF($A206="","",YEAR($A206))</x:f>
      </x:c>
      <x:c r="M206" s="38"/>
      <x:c r="N206" s="38"/>
    </x:row>
    <x:row r="207">
      <x:c r="A207" s="56"/>
      <x:c r="B207" s="38"/>
      <x:c r="C207" s="38"/>
      <x:c r="D207" s="38"/>
      <x:c r="E207" s="56"/>
      <x:c r="F207" s="58"/>
      <x:c r="G207" s="58"/>
      <x:c r="H207" s="58"/>
      <x:c r="I207" s="59" t="str">
        <x:f>IF($A207="","",MAX(0,$F207-$G207))</x:f>
      </x:c>
      <x:c r="J207" s="52" t="str">
        <x:f>IF($A207="","",IF($I207=0,"مسددة",IF($E207&lt;TODAY(),"المتأخر",IF($G207&gt;0,"مدفوعة جزئياً","مفتوحة"))))</x:f>
      </x:c>
      <x:c r="K207" s="52" t="n">
        <x:f>IF(OR($A207="",$I207=0,$E207&gt;=TODAY()),0,TODAY()-$E207)</x:f>
        <x:v>0</x:v>
      </x:c>
      <x:c r="L207" s="52" t="str">
        <x:f>IF($A207="","",YEAR($A207))</x:f>
      </x:c>
      <x:c r="M207" s="38"/>
      <x:c r="N207" s="38"/>
    </x:row>
    <x:row r="208">
      <x:c r="A208" s="56"/>
      <x:c r="B208" s="38"/>
      <x:c r="C208" s="38"/>
      <x:c r="D208" s="38"/>
      <x:c r="E208" s="56"/>
      <x:c r="F208" s="58"/>
      <x:c r="G208" s="58"/>
      <x:c r="H208" s="58"/>
      <x:c r="I208" s="59" t="str">
        <x:f>IF($A208="","",MAX(0,$F208-$G208))</x:f>
      </x:c>
      <x:c r="J208" s="52" t="str">
        <x:f>IF($A208="","",IF($I208=0,"مسددة",IF($E208&lt;TODAY(),"المتأخر",IF($G208&gt;0,"مدفوعة جزئياً","مفتوحة"))))</x:f>
      </x:c>
      <x:c r="K208" s="52" t="n">
        <x:f>IF(OR($A208="",$I208=0,$E208&gt;=TODAY()),0,TODAY()-$E208)</x:f>
        <x:v>0</x:v>
      </x:c>
      <x:c r="L208" s="52" t="str">
        <x:f>IF($A208="","",YEAR($A208))</x:f>
      </x:c>
      <x:c r="M208" s="38"/>
      <x:c r="N208" s="38"/>
    </x:row>
    <x:row r="209">
      <x:c r="A209" s="56"/>
      <x:c r="B209" s="38"/>
      <x:c r="C209" s="38"/>
      <x:c r="D209" s="38"/>
      <x:c r="E209" s="56"/>
      <x:c r="F209" s="58"/>
      <x:c r="G209" s="58"/>
      <x:c r="H209" s="58"/>
      <x:c r="I209" s="59" t="str">
        <x:f>IF($A209="","",MAX(0,$F209-$G209))</x:f>
      </x:c>
      <x:c r="J209" s="52" t="str">
        <x:f>IF($A209="","",IF($I209=0,"مسددة",IF($E209&lt;TODAY(),"المتأخر",IF($G209&gt;0,"مدفوعة جزئياً","مفتوحة"))))</x:f>
      </x:c>
      <x:c r="K209" s="52" t="n">
        <x:f>IF(OR($A209="",$I209=0,$E209&gt;=TODAY()),0,TODAY()-$E209)</x:f>
        <x:v>0</x:v>
      </x:c>
      <x:c r="L209" s="52" t="str">
        <x:f>IF($A209="","",YEAR($A209))</x:f>
      </x:c>
      <x:c r="M209" s="38"/>
      <x:c r="N209" s="38"/>
    </x:row>
    <x:row r="210">
      <x:c r="A210" s="56"/>
      <x:c r="B210" s="38"/>
      <x:c r="C210" s="38"/>
      <x:c r="D210" s="38"/>
      <x:c r="E210" s="56"/>
      <x:c r="F210" s="58"/>
      <x:c r="G210" s="58"/>
      <x:c r="H210" s="58"/>
      <x:c r="I210" s="59" t="str">
        <x:f>IF($A210="","",MAX(0,$F210-$G210))</x:f>
      </x:c>
      <x:c r="J210" s="52" t="str">
        <x:f>IF($A210="","",IF($I210=0,"مسددة",IF($E210&lt;TODAY(),"المتأخر",IF($G210&gt;0,"مدفوعة جزئياً","مفتوحة"))))</x:f>
      </x:c>
      <x:c r="K210" s="52" t="n">
        <x:f>IF(OR($A210="",$I210=0,$E210&gt;=TODAY()),0,TODAY()-$E210)</x:f>
        <x:v>0</x:v>
      </x:c>
      <x:c r="L210" s="52" t="str">
        <x:f>IF($A210="","",YEAR($A210))</x:f>
      </x:c>
      <x:c r="M210" s="38"/>
      <x:c r="N210" s="38"/>
    </x:row>
    <x:row r="211">
      <x:c r="A211" s="56"/>
      <x:c r="B211" s="38"/>
      <x:c r="C211" s="38"/>
      <x:c r="D211" s="38"/>
      <x:c r="E211" s="56"/>
      <x:c r="F211" s="58"/>
      <x:c r="G211" s="58"/>
      <x:c r="H211" s="58"/>
      <x:c r="I211" s="59" t="str">
        <x:f>IF($A211="","",MAX(0,$F211-$G211))</x:f>
      </x:c>
      <x:c r="J211" s="52" t="str">
        <x:f>IF($A211="","",IF($I211=0,"مسددة",IF($E211&lt;TODAY(),"المتأخر",IF($G211&gt;0,"مدفوعة جزئياً","مفتوحة"))))</x:f>
      </x:c>
      <x:c r="K211" s="52" t="n">
        <x:f>IF(OR($A211="",$I211=0,$E211&gt;=TODAY()),0,TODAY()-$E211)</x:f>
        <x:v>0</x:v>
      </x:c>
      <x:c r="L211" s="52" t="str">
        <x:f>IF($A211="","",YEAR($A211))</x:f>
      </x:c>
      <x:c r="M211" s="38"/>
      <x:c r="N211" s="38"/>
    </x:row>
    <x:row r="212">
      <x:c r="A212" s="56"/>
      <x:c r="B212" s="38"/>
      <x:c r="C212" s="38"/>
      <x:c r="D212" s="38"/>
      <x:c r="E212" s="56"/>
      <x:c r="F212" s="58"/>
      <x:c r="G212" s="58"/>
      <x:c r="H212" s="58"/>
      <x:c r="I212" s="59" t="str">
        <x:f>IF($A212="","",MAX(0,$F212-$G212))</x:f>
      </x:c>
      <x:c r="J212" s="52" t="str">
        <x:f>IF($A212="","",IF($I212=0,"مسددة",IF($E212&lt;TODAY(),"المتأخر",IF($G212&gt;0,"مدفوعة جزئياً","مفتوحة"))))</x:f>
      </x:c>
      <x:c r="K212" s="52" t="n">
        <x:f>IF(OR($A212="",$I212=0,$E212&gt;=TODAY()),0,TODAY()-$E212)</x:f>
        <x:v>0</x:v>
      </x:c>
      <x:c r="L212" s="52" t="str">
        <x:f>IF($A212="","",YEAR($A212))</x:f>
      </x:c>
      <x:c r="M212" s="38"/>
      <x:c r="N212" s="38"/>
    </x:row>
    <x:row r="213">
      <x:c r="A213" s="56"/>
      <x:c r="B213" s="38"/>
      <x:c r="C213" s="38"/>
      <x:c r="D213" s="38"/>
      <x:c r="E213" s="56"/>
      <x:c r="F213" s="58"/>
      <x:c r="G213" s="58"/>
      <x:c r="H213" s="58"/>
      <x:c r="I213" s="59" t="str">
        <x:f>IF($A213="","",MAX(0,$F213-$G213))</x:f>
      </x:c>
      <x:c r="J213" s="52" t="str">
        <x:f>IF($A213="","",IF($I213=0,"مسددة",IF($E213&lt;TODAY(),"المتأخر",IF($G213&gt;0,"مدفوعة جزئياً","مفتوحة"))))</x:f>
      </x:c>
      <x:c r="K213" s="52" t="n">
        <x:f>IF(OR($A213="",$I213=0,$E213&gt;=TODAY()),0,TODAY()-$E213)</x:f>
        <x:v>0</x:v>
      </x:c>
      <x:c r="L213" s="52" t="str">
        <x:f>IF($A213="","",YEAR($A213))</x:f>
      </x:c>
      <x:c r="M213" s="38"/>
      <x:c r="N213" s="38"/>
    </x:row>
    <x:row r="214">
      <x:c r="A214" s="56"/>
      <x:c r="B214" s="38"/>
      <x:c r="C214" s="38"/>
      <x:c r="D214" s="38"/>
      <x:c r="E214" s="56"/>
      <x:c r="F214" s="58"/>
      <x:c r="G214" s="58"/>
      <x:c r="H214" s="58"/>
      <x:c r="I214" s="59" t="str">
        <x:f>IF($A214="","",MAX(0,$F214-$G214))</x:f>
      </x:c>
      <x:c r="J214" s="52" t="str">
        <x:f>IF($A214="","",IF($I214=0,"مسددة",IF($E214&lt;TODAY(),"المتأخر",IF($G214&gt;0,"مدفوعة جزئياً","مفتوحة"))))</x:f>
      </x:c>
      <x:c r="K214" s="52" t="n">
        <x:f>IF(OR($A214="",$I214=0,$E214&gt;=TODAY()),0,TODAY()-$E214)</x:f>
        <x:v>0</x:v>
      </x:c>
      <x:c r="L214" s="52" t="str">
        <x:f>IF($A214="","",YEAR($A214))</x:f>
      </x:c>
      <x:c r="M214" s="38"/>
      <x:c r="N214" s="38"/>
    </x:row>
    <x:row r="215">
      <x:c r="A215" s="56"/>
      <x:c r="B215" s="38"/>
      <x:c r="C215" s="38"/>
      <x:c r="D215" s="38"/>
      <x:c r="E215" s="56"/>
      <x:c r="F215" s="58"/>
      <x:c r="G215" s="58"/>
      <x:c r="H215" s="58"/>
      <x:c r="I215" s="59" t="str">
        <x:f>IF($A215="","",MAX(0,$F215-$G215))</x:f>
      </x:c>
      <x:c r="J215" s="52" t="str">
        <x:f>IF($A215="","",IF($I215=0,"مسددة",IF($E215&lt;TODAY(),"المتأخر",IF($G215&gt;0,"مدفوعة جزئياً","مفتوحة"))))</x:f>
      </x:c>
      <x:c r="K215" s="52" t="n">
        <x:f>IF(OR($A215="",$I215=0,$E215&gt;=TODAY()),0,TODAY()-$E215)</x:f>
        <x:v>0</x:v>
      </x:c>
      <x:c r="L215" s="52" t="str">
        <x:f>IF($A215="","",YEAR($A215))</x:f>
      </x:c>
      <x:c r="M215" s="38"/>
      <x:c r="N215" s="38"/>
    </x:row>
    <x:row r="216">
      <x:c r="A216" s="56"/>
      <x:c r="B216" s="38"/>
      <x:c r="C216" s="38"/>
      <x:c r="D216" s="38"/>
      <x:c r="E216" s="56"/>
      <x:c r="F216" s="58"/>
      <x:c r="G216" s="58"/>
      <x:c r="H216" s="58"/>
      <x:c r="I216" s="59" t="str">
        <x:f>IF($A216="","",MAX(0,$F216-$G216))</x:f>
      </x:c>
      <x:c r="J216" s="52" t="str">
        <x:f>IF($A216="","",IF($I216=0,"مسددة",IF($E216&lt;TODAY(),"المتأخر",IF($G216&gt;0,"مدفوعة جزئياً","مفتوحة"))))</x:f>
      </x:c>
      <x:c r="K216" s="52" t="n">
        <x:f>IF(OR($A216="",$I216=0,$E216&gt;=TODAY()),0,TODAY()-$E216)</x:f>
        <x:v>0</x:v>
      </x:c>
      <x:c r="L216" s="52" t="str">
        <x:f>IF($A216="","",YEAR($A216))</x:f>
      </x:c>
      <x:c r="M216" s="38"/>
      <x:c r="N216" s="38"/>
    </x:row>
    <x:row r="217">
      <x:c r="A217" s="56"/>
      <x:c r="B217" s="38"/>
      <x:c r="C217" s="38"/>
      <x:c r="D217" s="38"/>
      <x:c r="E217" s="56"/>
      <x:c r="F217" s="58"/>
      <x:c r="G217" s="58"/>
      <x:c r="H217" s="58"/>
      <x:c r="I217" s="59" t="str">
        <x:f>IF($A217="","",MAX(0,$F217-$G217))</x:f>
      </x:c>
      <x:c r="J217" s="52" t="str">
        <x:f>IF($A217="","",IF($I217=0,"مسددة",IF($E217&lt;TODAY(),"المتأخر",IF($G217&gt;0,"مدفوعة جزئياً","مفتوحة"))))</x:f>
      </x:c>
      <x:c r="K217" s="52" t="n">
        <x:f>IF(OR($A217="",$I217=0,$E217&gt;=TODAY()),0,TODAY()-$E217)</x:f>
        <x:v>0</x:v>
      </x:c>
      <x:c r="L217" s="52" t="str">
        <x:f>IF($A217="","",YEAR($A217))</x:f>
      </x:c>
      <x:c r="M217" s="38"/>
      <x:c r="N217" s="38"/>
    </x:row>
    <x:row r="218">
      <x:c r="A218" s="56"/>
      <x:c r="B218" s="38"/>
      <x:c r="C218" s="38"/>
      <x:c r="D218" s="38"/>
      <x:c r="E218" s="56"/>
      <x:c r="F218" s="58"/>
      <x:c r="G218" s="58"/>
      <x:c r="H218" s="58"/>
      <x:c r="I218" s="59" t="str">
        <x:f>IF($A218="","",MAX(0,$F218-$G218))</x:f>
      </x:c>
      <x:c r="J218" s="52" t="str">
        <x:f>IF($A218="","",IF($I218=0,"مسددة",IF($E218&lt;TODAY(),"المتأخر",IF($G218&gt;0,"مدفوعة جزئياً","مفتوحة"))))</x:f>
      </x:c>
      <x:c r="K218" s="52" t="n">
        <x:f>IF(OR($A218="",$I218=0,$E218&gt;=TODAY()),0,TODAY()-$E218)</x:f>
        <x:v>0</x:v>
      </x:c>
      <x:c r="L218" s="52" t="str">
        <x:f>IF($A218="","",YEAR($A218))</x:f>
      </x:c>
      <x:c r="M218" s="38"/>
      <x:c r="N218" s="38"/>
    </x:row>
    <x:row r="219">
      <x:c r="A219" s="56"/>
      <x:c r="B219" s="38"/>
      <x:c r="C219" s="38"/>
      <x:c r="D219" s="38"/>
      <x:c r="E219" s="56"/>
      <x:c r="F219" s="58"/>
      <x:c r="G219" s="58"/>
      <x:c r="H219" s="58"/>
      <x:c r="I219" s="59" t="str">
        <x:f>IF($A219="","",MAX(0,$F219-$G219))</x:f>
      </x:c>
      <x:c r="J219" s="52" t="str">
        <x:f>IF($A219="","",IF($I219=0,"مسددة",IF($E219&lt;TODAY(),"المتأخر",IF($G219&gt;0,"مدفوعة جزئياً","مفتوحة"))))</x:f>
      </x:c>
      <x:c r="K219" s="52" t="n">
        <x:f>IF(OR($A219="",$I219=0,$E219&gt;=TODAY()),0,TODAY()-$E219)</x:f>
        <x:v>0</x:v>
      </x:c>
      <x:c r="L219" s="52" t="str">
        <x:f>IF($A219="","",YEAR($A219))</x:f>
      </x:c>
      <x:c r="M219" s="38"/>
      <x:c r="N219" s="38"/>
    </x:row>
    <x:row r="220">
      <x:c r="A220" s="56"/>
      <x:c r="B220" s="38"/>
      <x:c r="C220" s="38"/>
      <x:c r="D220" s="38"/>
      <x:c r="E220" s="56"/>
      <x:c r="F220" s="58"/>
      <x:c r="G220" s="58"/>
      <x:c r="H220" s="58"/>
      <x:c r="I220" s="59" t="str">
        <x:f>IF($A220="","",MAX(0,$F220-$G220))</x:f>
      </x:c>
      <x:c r="J220" s="52" t="str">
        <x:f>IF($A220="","",IF($I220=0,"مسددة",IF($E220&lt;TODAY(),"المتأخر",IF($G220&gt;0,"مدفوعة جزئياً","مفتوحة"))))</x:f>
      </x:c>
      <x:c r="K220" s="52" t="n">
        <x:f>IF(OR($A220="",$I220=0,$E220&gt;=TODAY()),0,TODAY()-$E220)</x:f>
        <x:v>0</x:v>
      </x:c>
      <x:c r="L220" s="52" t="str">
        <x:f>IF($A220="","",YEAR($A220))</x:f>
      </x:c>
      <x:c r="M220" s="38"/>
      <x:c r="N220" s="38"/>
    </x:row>
    <x:row r="221">
      <x:c r="A221" s="56"/>
      <x:c r="B221" s="38"/>
      <x:c r="C221" s="38"/>
      <x:c r="D221" s="38"/>
      <x:c r="E221" s="56"/>
      <x:c r="F221" s="58"/>
      <x:c r="G221" s="58"/>
      <x:c r="H221" s="58"/>
      <x:c r="I221" s="59" t="str">
        <x:f>IF($A221="","",MAX(0,$F221-$G221))</x:f>
      </x:c>
      <x:c r="J221" s="52" t="str">
        <x:f>IF($A221="","",IF($I221=0,"مسددة",IF($E221&lt;TODAY(),"المتأخر",IF($G221&gt;0,"مدفوعة جزئياً","مفتوحة"))))</x:f>
      </x:c>
      <x:c r="K221" s="52" t="n">
        <x:f>IF(OR($A221="",$I221=0,$E221&gt;=TODAY()),0,TODAY()-$E221)</x:f>
        <x:v>0</x:v>
      </x:c>
      <x:c r="L221" s="52" t="str">
        <x:f>IF($A221="","",YEAR($A221))</x:f>
      </x:c>
      <x:c r="M221" s="38"/>
      <x:c r="N221" s="38"/>
    </x:row>
    <x:row r="222">
      <x:c r="A222" s="56"/>
      <x:c r="B222" s="38"/>
      <x:c r="C222" s="38"/>
      <x:c r="D222" s="38"/>
      <x:c r="E222" s="56"/>
      <x:c r="F222" s="58"/>
      <x:c r="G222" s="58"/>
      <x:c r="H222" s="58"/>
      <x:c r="I222" s="59" t="str">
        <x:f>IF($A222="","",MAX(0,$F222-$G222))</x:f>
      </x:c>
      <x:c r="J222" s="52" t="str">
        <x:f>IF($A222="","",IF($I222=0,"مسددة",IF($E222&lt;TODAY(),"المتأخر",IF($G222&gt;0,"مدفوعة جزئياً","مفتوحة"))))</x:f>
      </x:c>
      <x:c r="K222" s="52" t="n">
        <x:f>IF(OR($A222="",$I222=0,$E222&gt;=TODAY()),0,TODAY()-$E222)</x:f>
        <x:v>0</x:v>
      </x:c>
      <x:c r="L222" s="52" t="str">
        <x:f>IF($A222="","",YEAR($A222))</x:f>
      </x:c>
      <x:c r="M222" s="38"/>
      <x:c r="N222" s="38"/>
    </x:row>
    <x:row r="223">
      <x:c r="A223" s="56"/>
      <x:c r="B223" s="38"/>
      <x:c r="C223" s="38"/>
      <x:c r="D223" s="38"/>
      <x:c r="E223" s="56"/>
      <x:c r="F223" s="58"/>
      <x:c r="G223" s="58"/>
      <x:c r="H223" s="58"/>
      <x:c r="I223" s="59" t="str">
        <x:f>IF($A223="","",MAX(0,$F223-$G223))</x:f>
      </x:c>
      <x:c r="J223" s="52" t="str">
        <x:f>IF($A223="","",IF($I223=0,"مسددة",IF($E223&lt;TODAY(),"المتأخر",IF($G223&gt;0,"مدفوعة جزئياً","مفتوحة"))))</x:f>
      </x:c>
      <x:c r="K223" s="52" t="n">
        <x:f>IF(OR($A223="",$I223=0,$E223&gt;=TODAY()),0,TODAY()-$E223)</x:f>
        <x:v>0</x:v>
      </x:c>
      <x:c r="L223" s="52" t="str">
        <x:f>IF($A223="","",YEAR($A223))</x:f>
      </x:c>
      <x:c r="M223" s="38"/>
      <x:c r="N223" s="38"/>
    </x:row>
    <x:row r="224">
      <x:c r="A224" s="56"/>
      <x:c r="B224" s="38"/>
      <x:c r="C224" s="38"/>
      <x:c r="D224" s="38"/>
      <x:c r="E224" s="56"/>
      <x:c r="F224" s="58"/>
      <x:c r="G224" s="58"/>
      <x:c r="H224" s="58"/>
      <x:c r="I224" s="59" t="str">
        <x:f>IF($A224="","",MAX(0,$F224-$G224))</x:f>
      </x:c>
      <x:c r="J224" s="52" t="str">
        <x:f>IF($A224="","",IF($I224=0,"مسددة",IF($E224&lt;TODAY(),"المتأخر",IF($G224&gt;0,"مدفوعة جزئياً","مفتوحة"))))</x:f>
      </x:c>
      <x:c r="K224" s="52" t="n">
        <x:f>IF(OR($A224="",$I224=0,$E224&gt;=TODAY()),0,TODAY()-$E224)</x:f>
        <x:v>0</x:v>
      </x:c>
      <x:c r="L224" s="52" t="str">
        <x:f>IF($A224="","",YEAR($A224))</x:f>
      </x:c>
      <x:c r="M224" s="38"/>
      <x:c r="N224" s="38"/>
    </x:row>
    <x:row r="225">
      <x:c r="A225" s="56"/>
      <x:c r="B225" s="38"/>
      <x:c r="C225" s="38"/>
      <x:c r="D225" s="38"/>
      <x:c r="E225" s="56"/>
      <x:c r="F225" s="58"/>
      <x:c r="G225" s="58"/>
      <x:c r="H225" s="58"/>
      <x:c r="I225" s="59" t="str">
        <x:f>IF($A225="","",MAX(0,$F225-$G225))</x:f>
      </x:c>
      <x:c r="J225" s="52" t="str">
        <x:f>IF($A225="","",IF($I225=0,"مسددة",IF($E225&lt;TODAY(),"المتأخر",IF($G225&gt;0,"مدفوعة جزئياً","مفتوحة"))))</x:f>
      </x:c>
      <x:c r="K225" s="52" t="n">
        <x:f>IF(OR($A225="",$I225=0,$E225&gt;=TODAY()),0,TODAY()-$E225)</x:f>
        <x:v>0</x:v>
      </x:c>
      <x:c r="L225" s="52" t="str">
        <x:f>IF($A225="","",YEAR($A225))</x:f>
      </x:c>
      <x:c r="M225" s="38"/>
      <x:c r="N225" s="38"/>
    </x:row>
    <x:row r="226">
      <x:c r="A226" s="56"/>
      <x:c r="B226" s="38"/>
      <x:c r="C226" s="38"/>
      <x:c r="D226" s="38"/>
      <x:c r="E226" s="56"/>
      <x:c r="F226" s="58"/>
      <x:c r="G226" s="58"/>
      <x:c r="H226" s="58"/>
      <x:c r="I226" s="59" t="str">
        <x:f>IF($A226="","",MAX(0,$F226-$G226))</x:f>
      </x:c>
      <x:c r="J226" s="52" t="str">
        <x:f>IF($A226="","",IF($I226=0,"مسددة",IF($E226&lt;TODAY(),"المتأخر",IF($G226&gt;0,"مدفوعة جزئياً","مفتوحة"))))</x:f>
      </x:c>
      <x:c r="K226" s="52" t="n">
        <x:f>IF(OR($A226="",$I226=0,$E226&gt;=TODAY()),0,TODAY()-$E226)</x:f>
        <x:v>0</x:v>
      </x:c>
      <x:c r="L226" s="52" t="str">
        <x:f>IF($A226="","",YEAR($A226))</x:f>
      </x:c>
      <x:c r="M226" s="38"/>
      <x:c r="N226" s="38"/>
    </x:row>
    <x:row r="227">
      <x:c r="A227" s="56"/>
      <x:c r="B227" s="38"/>
      <x:c r="C227" s="38"/>
      <x:c r="D227" s="38"/>
      <x:c r="E227" s="56"/>
      <x:c r="F227" s="58"/>
      <x:c r="G227" s="58"/>
      <x:c r="H227" s="58"/>
      <x:c r="I227" s="59" t="str">
        <x:f>IF($A227="","",MAX(0,$F227-$G227))</x:f>
      </x:c>
      <x:c r="J227" s="52" t="str">
        <x:f>IF($A227="","",IF($I227=0,"مسددة",IF($E227&lt;TODAY(),"المتأخر",IF($G227&gt;0,"مدفوعة جزئياً","مفتوحة"))))</x:f>
      </x:c>
      <x:c r="K227" s="52" t="n">
        <x:f>IF(OR($A227="",$I227=0,$E227&gt;=TODAY()),0,TODAY()-$E227)</x:f>
        <x:v>0</x:v>
      </x:c>
      <x:c r="L227" s="52" t="str">
        <x:f>IF($A227="","",YEAR($A227))</x:f>
      </x:c>
      <x:c r="M227" s="38"/>
      <x:c r="N227" s="38"/>
    </x:row>
    <x:row r="228">
      <x:c r="A228" s="56"/>
      <x:c r="B228" s="38"/>
      <x:c r="C228" s="38"/>
      <x:c r="D228" s="38"/>
      <x:c r="E228" s="56"/>
      <x:c r="F228" s="58"/>
      <x:c r="G228" s="58"/>
      <x:c r="H228" s="58"/>
      <x:c r="I228" s="59" t="str">
        <x:f>IF($A228="","",MAX(0,$F228-$G228))</x:f>
      </x:c>
      <x:c r="J228" s="52" t="str">
        <x:f>IF($A228="","",IF($I228=0,"مسددة",IF($E228&lt;TODAY(),"المتأخر",IF($G228&gt;0,"مدفوعة جزئياً","مفتوحة"))))</x:f>
      </x:c>
      <x:c r="K228" s="52" t="n">
        <x:f>IF(OR($A228="",$I228=0,$E228&gt;=TODAY()),0,TODAY()-$E228)</x:f>
        <x:v>0</x:v>
      </x:c>
      <x:c r="L228" s="52" t="str">
        <x:f>IF($A228="","",YEAR($A228))</x:f>
      </x:c>
      <x:c r="M228" s="38"/>
      <x:c r="N228" s="38"/>
    </x:row>
    <x:row r="229">
      <x:c r="A229" s="56"/>
      <x:c r="B229" s="38"/>
      <x:c r="C229" s="38"/>
      <x:c r="D229" s="38"/>
      <x:c r="E229" s="56"/>
      <x:c r="F229" s="58"/>
      <x:c r="G229" s="58"/>
      <x:c r="H229" s="58"/>
      <x:c r="I229" s="59" t="str">
        <x:f>IF($A229="","",MAX(0,$F229-$G229))</x:f>
      </x:c>
      <x:c r="J229" s="52" t="str">
        <x:f>IF($A229="","",IF($I229=0,"مسددة",IF($E229&lt;TODAY(),"المتأخر",IF($G229&gt;0,"مدفوعة جزئياً","مفتوحة"))))</x:f>
      </x:c>
      <x:c r="K229" s="52" t="n">
        <x:f>IF(OR($A229="",$I229=0,$E229&gt;=TODAY()),0,TODAY()-$E229)</x:f>
        <x:v>0</x:v>
      </x:c>
      <x:c r="L229" s="52" t="str">
        <x:f>IF($A229="","",YEAR($A229))</x:f>
      </x:c>
      <x:c r="M229" s="38"/>
      <x:c r="N229" s="38"/>
    </x:row>
    <x:row r="230">
      <x:c r="A230" s="56"/>
      <x:c r="B230" s="38"/>
      <x:c r="C230" s="38"/>
      <x:c r="D230" s="38"/>
      <x:c r="E230" s="56"/>
      <x:c r="F230" s="58"/>
      <x:c r="G230" s="58"/>
      <x:c r="H230" s="58"/>
      <x:c r="I230" s="59" t="str">
        <x:f>IF($A230="","",MAX(0,$F230-$G230))</x:f>
      </x:c>
      <x:c r="J230" s="52" t="str">
        <x:f>IF($A230="","",IF($I230=0,"مسددة",IF($E230&lt;TODAY(),"المتأخر",IF($G230&gt;0,"مدفوعة جزئياً","مفتوحة"))))</x:f>
      </x:c>
      <x:c r="K230" s="52" t="n">
        <x:f>IF(OR($A230="",$I230=0,$E230&gt;=TODAY()),0,TODAY()-$E230)</x:f>
        <x:v>0</x:v>
      </x:c>
      <x:c r="L230" s="52" t="str">
        <x:f>IF($A230="","",YEAR($A230))</x:f>
      </x:c>
      <x:c r="M230" s="38"/>
      <x:c r="N230" s="38"/>
    </x:row>
    <x:row r="231">
      <x:c r="A231" s="56"/>
      <x:c r="B231" s="38"/>
      <x:c r="C231" s="38"/>
      <x:c r="D231" s="38"/>
      <x:c r="E231" s="56"/>
      <x:c r="F231" s="58"/>
      <x:c r="G231" s="58"/>
      <x:c r="H231" s="58"/>
      <x:c r="I231" s="59" t="str">
        <x:f>IF($A231="","",MAX(0,$F231-$G231))</x:f>
      </x:c>
      <x:c r="J231" s="52" t="str">
        <x:f>IF($A231="","",IF($I231=0,"مسددة",IF($E231&lt;TODAY(),"المتأخر",IF($G231&gt;0,"مدفوعة جزئياً","مفتوحة"))))</x:f>
      </x:c>
      <x:c r="K231" s="52" t="n">
        <x:f>IF(OR($A231="",$I231=0,$E231&gt;=TODAY()),0,TODAY()-$E231)</x:f>
        <x:v>0</x:v>
      </x:c>
      <x:c r="L231" s="52" t="str">
        <x:f>IF($A231="","",YEAR($A231))</x:f>
      </x:c>
      <x:c r="M231" s="38"/>
      <x:c r="N231" s="38"/>
    </x:row>
    <x:row r="232">
      <x:c r="A232" s="56"/>
      <x:c r="B232" s="38"/>
      <x:c r="C232" s="38"/>
      <x:c r="D232" s="38"/>
      <x:c r="E232" s="56"/>
      <x:c r="F232" s="58"/>
      <x:c r="G232" s="58"/>
      <x:c r="H232" s="58"/>
      <x:c r="I232" s="59" t="str">
        <x:f>IF($A232="","",MAX(0,$F232-$G232))</x:f>
      </x:c>
      <x:c r="J232" s="52" t="str">
        <x:f>IF($A232="","",IF($I232=0,"مسددة",IF($E232&lt;TODAY(),"المتأخر",IF($G232&gt;0,"مدفوعة جزئياً","مفتوحة"))))</x:f>
      </x:c>
      <x:c r="K232" s="52" t="n">
        <x:f>IF(OR($A232="",$I232=0,$E232&gt;=TODAY()),0,TODAY()-$E232)</x:f>
        <x:v>0</x:v>
      </x:c>
      <x:c r="L232" s="52" t="str">
        <x:f>IF($A232="","",YEAR($A232))</x:f>
      </x:c>
      <x:c r="M232" s="38"/>
      <x:c r="N232" s="38"/>
    </x:row>
    <x:row r="233">
      <x:c r="A233" s="56"/>
      <x:c r="B233" s="38"/>
      <x:c r="C233" s="38"/>
      <x:c r="D233" s="38"/>
      <x:c r="E233" s="56"/>
      <x:c r="F233" s="58"/>
      <x:c r="G233" s="58"/>
      <x:c r="H233" s="58"/>
      <x:c r="I233" s="59" t="str">
        <x:f>IF($A233="","",MAX(0,$F233-$G233))</x:f>
      </x:c>
      <x:c r="J233" s="52" t="str">
        <x:f>IF($A233="","",IF($I233=0,"مسددة",IF($E233&lt;TODAY(),"المتأخر",IF($G233&gt;0,"مدفوعة جزئياً","مفتوحة"))))</x:f>
      </x:c>
      <x:c r="K233" s="52" t="n">
        <x:f>IF(OR($A233="",$I233=0,$E233&gt;=TODAY()),0,TODAY()-$E233)</x:f>
        <x:v>0</x:v>
      </x:c>
      <x:c r="L233" s="52" t="str">
        <x:f>IF($A233="","",YEAR($A233))</x:f>
      </x:c>
      <x:c r="M233" s="38"/>
      <x:c r="N233" s="38"/>
    </x:row>
    <x:row r="234">
      <x:c r="A234" s="56"/>
      <x:c r="B234" s="38"/>
      <x:c r="C234" s="38"/>
      <x:c r="D234" s="38"/>
      <x:c r="E234" s="56"/>
      <x:c r="F234" s="58"/>
      <x:c r="G234" s="58"/>
      <x:c r="H234" s="58"/>
      <x:c r="I234" s="59" t="str">
        <x:f>IF($A234="","",MAX(0,$F234-$G234))</x:f>
      </x:c>
      <x:c r="J234" s="52" t="str">
        <x:f>IF($A234="","",IF($I234=0,"مسددة",IF($E234&lt;TODAY(),"المتأخر",IF($G234&gt;0,"مدفوعة جزئياً","مفتوحة"))))</x:f>
      </x:c>
      <x:c r="K234" s="52" t="n">
        <x:f>IF(OR($A234="",$I234=0,$E234&gt;=TODAY()),0,TODAY()-$E234)</x:f>
        <x:v>0</x:v>
      </x:c>
      <x:c r="L234" s="52" t="str">
        <x:f>IF($A234="","",YEAR($A234))</x:f>
      </x:c>
      <x:c r="M234" s="38"/>
      <x:c r="N234" s="38"/>
    </x:row>
    <x:row r="235">
      <x:c r="A235" s="56"/>
      <x:c r="B235" s="38"/>
      <x:c r="C235" s="38"/>
      <x:c r="D235" s="38"/>
      <x:c r="E235" s="56"/>
      <x:c r="F235" s="58"/>
      <x:c r="G235" s="58"/>
      <x:c r="H235" s="58"/>
      <x:c r="I235" s="59" t="str">
        <x:f>IF($A235="","",MAX(0,$F235-$G235))</x:f>
      </x:c>
      <x:c r="J235" s="52" t="str">
        <x:f>IF($A235="","",IF($I235=0,"مسددة",IF($E235&lt;TODAY(),"المتأخر",IF($G235&gt;0,"مدفوعة جزئياً","مفتوحة"))))</x:f>
      </x:c>
      <x:c r="K235" s="52" t="n">
        <x:f>IF(OR($A235="",$I235=0,$E235&gt;=TODAY()),0,TODAY()-$E235)</x:f>
        <x:v>0</x:v>
      </x:c>
      <x:c r="L235" s="52" t="str">
        <x:f>IF($A235="","",YEAR($A235))</x:f>
      </x:c>
      <x:c r="M235" s="38"/>
      <x:c r="N235" s="38"/>
    </x:row>
    <x:row r="236">
      <x:c r="A236" s="56"/>
      <x:c r="B236" s="38"/>
      <x:c r="C236" s="38"/>
      <x:c r="D236" s="38"/>
      <x:c r="E236" s="56"/>
      <x:c r="F236" s="58"/>
      <x:c r="G236" s="58"/>
      <x:c r="H236" s="58"/>
      <x:c r="I236" s="59" t="str">
        <x:f>IF($A236="","",MAX(0,$F236-$G236))</x:f>
      </x:c>
      <x:c r="J236" s="52" t="str">
        <x:f>IF($A236="","",IF($I236=0,"مسددة",IF($E236&lt;TODAY(),"المتأخر",IF($G236&gt;0,"مدفوعة جزئياً","مفتوحة"))))</x:f>
      </x:c>
      <x:c r="K236" s="52" t="n">
        <x:f>IF(OR($A236="",$I236=0,$E236&gt;=TODAY()),0,TODAY()-$E236)</x:f>
        <x:v>0</x:v>
      </x:c>
      <x:c r="L236" s="52" t="str">
        <x:f>IF($A236="","",YEAR($A236))</x:f>
      </x:c>
      <x:c r="M236" s="38"/>
      <x:c r="N236" s="38"/>
    </x:row>
    <x:row r="237">
      <x:c r="A237" s="56"/>
      <x:c r="B237" s="38"/>
      <x:c r="C237" s="38"/>
      <x:c r="D237" s="38"/>
      <x:c r="E237" s="56"/>
      <x:c r="F237" s="58"/>
      <x:c r="G237" s="58"/>
      <x:c r="H237" s="58"/>
      <x:c r="I237" s="59" t="str">
        <x:f>IF($A237="","",MAX(0,$F237-$G237))</x:f>
      </x:c>
      <x:c r="J237" s="52" t="str">
        <x:f>IF($A237="","",IF($I237=0,"مسددة",IF($E237&lt;TODAY(),"المتأخر",IF($G237&gt;0,"مدفوعة جزئياً","مفتوحة"))))</x:f>
      </x:c>
      <x:c r="K237" s="52" t="n">
        <x:f>IF(OR($A237="",$I237=0,$E237&gt;=TODAY()),0,TODAY()-$E237)</x:f>
        <x:v>0</x:v>
      </x:c>
      <x:c r="L237" s="52" t="str">
        <x:f>IF($A237="","",YEAR($A237))</x:f>
      </x:c>
      <x:c r="M237" s="38"/>
      <x:c r="N237" s="38"/>
    </x:row>
    <x:row r="238">
      <x:c r="A238" s="56"/>
      <x:c r="B238" s="38"/>
      <x:c r="C238" s="38"/>
      <x:c r="D238" s="38"/>
      <x:c r="E238" s="56"/>
      <x:c r="F238" s="58"/>
      <x:c r="G238" s="58"/>
      <x:c r="H238" s="58"/>
      <x:c r="I238" s="59" t="str">
        <x:f>IF($A238="","",MAX(0,$F238-$G238))</x:f>
      </x:c>
      <x:c r="J238" s="52" t="str">
        <x:f>IF($A238="","",IF($I238=0,"مسددة",IF($E238&lt;TODAY(),"المتأخر",IF($G238&gt;0,"مدفوعة جزئياً","مفتوحة"))))</x:f>
      </x:c>
      <x:c r="K238" s="52" t="n">
        <x:f>IF(OR($A238="",$I238=0,$E238&gt;=TODAY()),0,TODAY()-$E238)</x:f>
        <x:v>0</x:v>
      </x:c>
      <x:c r="L238" s="52" t="str">
        <x:f>IF($A238="","",YEAR($A238))</x:f>
      </x:c>
      <x:c r="M238" s="38"/>
      <x:c r="N238" s="38"/>
    </x:row>
    <x:row r="239">
      <x:c r="A239" s="56"/>
      <x:c r="B239" s="38"/>
      <x:c r="C239" s="38"/>
      <x:c r="D239" s="38"/>
      <x:c r="E239" s="56"/>
      <x:c r="F239" s="58"/>
      <x:c r="G239" s="58"/>
      <x:c r="H239" s="58"/>
      <x:c r="I239" s="59" t="str">
        <x:f>IF($A239="","",MAX(0,$F239-$G239))</x:f>
      </x:c>
      <x:c r="J239" s="52" t="str">
        <x:f>IF($A239="","",IF($I239=0,"مسددة",IF($E239&lt;TODAY(),"المتأخر",IF($G239&gt;0,"مدفوعة جزئياً","مفتوحة"))))</x:f>
      </x:c>
      <x:c r="K239" s="52" t="n">
        <x:f>IF(OR($A239="",$I239=0,$E239&gt;=TODAY()),0,TODAY()-$E239)</x:f>
        <x:v>0</x:v>
      </x:c>
      <x:c r="L239" s="52" t="str">
        <x:f>IF($A239="","",YEAR($A239))</x:f>
      </x:c>
      <x:c r="M239" s="38"/>
      <x:c r="N239" s="38"/>
    </x:row>
    <x:row r="240">
      <x:c r="A240" s="56"/>
      <x:c r="B240" s="38"/>
      <x:c r="C240" s="38"/>
      <x:c r="D240" s="38"/>
      <x:c r="E240" s="56"/>
      <x:c r="F240" s="58"/>
      <x:c r="G240" s="58"/>
      <x:c r="H240" s="58"/>
      <x:c r="I240" s="59" t="str">
        <x:f>IF($A240="","",MAX(0,$F240-$G240))</x:f>
      </x:c>
      <x:c r="J240" s="52" t="str">
        <x:f>IF($A240="","",IF($I240=0,"مسددة",IF($E240&lt;TODAY(),"المتأخر",IF($G240&gt;0,"مدفوعة جزئياً","مفتوحة"))))</x:f>
      </x:c>
      <x:c r="K240" s="52" t="n">
        <x:f>IF(OR($A240="",$I240=0,$E240&gt;=TODAY()),0,TODAY()-$E240)</x:f>
        <x:v>0</x:v>
      </x:c>
      <x:c r="L240" s="52" t="str">
        <x:f>IF($A240="","",YEAR($A240))</x:f>
      </x:c>
      <x:c r="M240" s="38"/>
      <x:c r="N240" s="38"/>
    </x:row>
    <x:row r="241">
      <x:c r="A241" s="56"/>
      <x:c r="B241" s="38"/>
      <x:c r="C241" s="38"/>
      <x:c r="D241" s="38"/>
      <x:c r="E241" s="56"/>
      <x:c r="F241" s="58"/>
      <x:c r="G241" s="58"/>
      <x:c r="H241" s="58"/>
      <x:c r="I241" s="59" t="str">
        <x:f>IF($A241="","",MAX(0,$F241-$G241))</x:f>
      </x:c>
      <x:c r="J241" s="52" t="str">
        <x:f>IF($A241="","",IF($I241=0,"مسددة",IF($E241&lt;TODAY(),"المتأخر",IF($G241&gt;0,"مدفوعة جزئياً","مفتوحة"))))</x:f>
      </x:c>
      <x:c r="K241" s="52" t="n">
        <x:f>IF(OR($A241="",$I241=0,$E241&gt;=TODAY()),0,TODAY()-$E241)</x:f>
        <x:v>0</x:v>
      </x:c>
      <x:c r="L241" s="52" t="str">
        <x:f>IF($A241="","",YEAR($A241))</x:f>
      </x:c>
      <x:c r="M241" s="38"/>
      <x:c r="N241" s="38"/>
    </x:row>
    <x:row r="242">
      <x:c r="A242" s="56"/>
      <x:c r="B242" s="38"/>
      <x:c r="C242" s="38"/>
      <x:c r="D242" s="38"/>
      <x:c r="E242" s="56"/>
      <x:c r="F242" s="58"/>
      <x:c r="G242" s="58"/>
      <x:c r="H242" s="58"/>
      <x:c r="I242" s="59" t="str">
        <x:f>IF($A242="","",MAX(0,$F242-$G242))</x:f>
      </x:c>
      <x:c r="J242" s="52" t="str">
        <x:f>IF($A242="","",IF($I242=0,"مسددة",IF($E242&lt;TODAY(),"المتأخر",IF($G242&gt;0,"مدفوعة جزئياً","مفتوحة"))))</x:f>
      </x:c>
      <x:c r="K242" s="52" t="n">
        <x:f>IF(OR($A242="",$I242=0,$E242&gt;=TODAY()),0,TODAY()-$E242)</x:f>
        <x:v>0</x:v>
      </x:c>
      <x:c r="L242" s="52" t="str">
        <x:f>IF($A242="","",YEAR($A242))</x:f>
      </x:c>
      <x:c r="M242" s="38"/>
      <x:c r="N242" s="38"/>
    </x:row>
    <x:row r="243">
      <x:c r="A243" s="56"/>
      <x:c r="B243" s="38"/>
      <x:c r="C243" s="38"/>
      <x:c r="D243" s="38"/>
      <x:c r="E243" s="56"/>
      <x:c r="F243" s="58"/>
      <x:c r="G243" s="58"/>
      <x:c r="H243" s="58"/>
      <x:c r="I243" s="59" t="str">
        <x:f>IF($A243="","",MAX(0,$F243-$G243))</x:f>
      </x:c>
      <x:c r="J243" s="52" t="str">
        <x:f>IF($A243="","",IF($I243=0,"مسددة",IF($E243&lt;TODAY(),"المتأخر",IF($G243&gt;0,"مدفوعة جزئياً","مفتوحة"))))</x:f>
      </x:c>
      <x:c r="K243" s="52" t="n">
        <x:f>IF(OR($A243="",$I243=0,$E243&gt;=TODAY()),0,TODAY()-$E243)</x:f>
        <x:v>0</x:v>
      </x:c>
      <x:c r="L243" s="52" t="str">
        <x:f>IF($A243="","",YEAR($A243))</x:f>
      </x:c>
      <x:c r="M243" s="38"/>
      <x:c r="N243" s="38"/>
    </x:row>
    <x:row r="244">
      <x:c r="A244" s="56"/>
      <x:c r="B244" s="38"/>
      <x:c r="C244" s="38"/>
      <x:c r="D244" s="38"/>
      <x:c r="E244" s="56"/>
      <x:c r="F244" s="58"/>
      <x:c r="G244" s="58"/>
      <x:c r="H244" s="58"/>
      <x:c r="I244" s="59" t="str">
        <x:f>IF($A244="","",MAX(0,$F244-$G244))</x:f>
      </x:c>
      <x:c r="J244" s="52" t="str">
        <x:f>IF($A244="","",IF($I244=0,"مسددة",IF($E244&lt;TODAY(),"المتأخر",IF($G244&gt;0,"مدفوعة جزئياً","مفتوحة"))))</x:f>
      </x:c>
      <x:c r="K244" s="52" t="n">
        <x:f>IF(OR($A244="",$I244=0,$E244&gt;=TODAY()),0,TODAY()-$E244)</x:f>
        <x:v>0</x:v>
      </x:c>
      <x:c r="L244" s="52" t="str">
        <x:f>IF($A244="","",YEAR($A244))</x:f>
      </x:c>
      <x:c r="M244" s="38"/>
      <x:c r="N244" s="38"/>
    </x:row>
    <x:row r="245">
      <x:c r="A245" s="56"/>
      <x:c r="B245" s="38"/>
      <x:c r="C245" s="38"/>
      <x:c r="D245" s="38"/>
      <x:c r="E245" s="56"/>
      <x:c r="F245" s="58"/>
      <x:c r="G245" s="58"/>
      <x:c r="H245" s="58"/>
      <x:c r="I245" s="59" t="str">
        <x:f>IF($A245="","",MAX(0,$F245-$G245))</x:f>
      </x:c>
      <x:c r="J245" s="52" t="str">
        <x:f>IF($A245="","",IF($I245=0,"مسددة",IF($E245&lt;TODAY(),"المتأخر",IF($G245&gt;0,"مدفوعة جزئياً","مفتوحة"))))</x:f>
      </x:c>
      <x:c r="K245" s="52" t="n">
        <x:f>IF(OR($A245="",$I245=0,$E245&gt;=TODAY()),0,TODAY()-$E245)</x:f>
        <x:v>0</x:v>
      </x:c>
      <x:c r="L245" s="52" t="str">
        <x:f>IF($A245="","",YEAR($A245))</x:f>
      </x:c>
      <x:c r="M245" s="38"/>
      <x:c r="N245" s="38"/>
    </x:row>
    <x:row r="246">
      <x:c r="A246" s="56"/>
      <x:c r="B246" s="38"/>
      <x:c r="C246" s="38"/>
      <x:c r="D246" s="38"/>
      <x:c r="E246" s="56"/>
      <x:c r="F246" s="58"/>
      <x:c r="G246" s="58"/>
      <x:c r="H246" s="58"/>
      <x:c r="I246" s="59" t="str">
        <x:f>IF($A246="","",MAX(0,$F246-$G246))</x:f>
      </x:c>
      <x:c r="J246" s="52" t="str">
        <x:f>IF($A246="","",IF($I246=0,"مسددة",IF($E246&lt;TODAY(),"المتأخر",IF($G246&gt;0,"مدفوعة جزئياً","مفتوحة"))))</x:f>
      </x:c>
      <x:c r="K246" s="52" t="n">
        <x:f>IF(OR($A246="",$I246=0,$E246&gt;=TODAY()),0,TODAY()-$E246)</x:f>
        <x:v>0</x:v>
      </x:c>
      <x:c r="L246" s="52" t="str">
        <x:f>IF($A246="","",YEAR($A246))</x:f>
      </x:c>
      <x:c r="M246" s="38"/>
      <x:c r="N246" s="38"/>
    </x:row>
    <x:row r="247">
      <x:c r="A247" s="56"/>
      <x:c r="B247" s="38"/>
      <x:c r="C247" s="38"/>
      <x:c r="D247" s="38"/>
      <x:c r="E247" s="56"/>
      <x:c r="F247" s="58"/>
      <x:c r="G247" s="58"/>
      <x:c r="H247" s="58"/>
      <x:c r="I247" s="59" t="str">
        <x:f>IF($A247="","",MAX(0,$F247-$G247))</x:f>
      </x:c>
      <x:c r="J247" s="52" t="str">
        <x:f>IF($A247="","",IF($I247=0,"مسددة",IF($E247&lt;TODAY(),"المتأخر",IF($G247&gt;0,"مدفوعة جزئياً","مفتوحة"))))</x:f>
      </x:c>
      <x:c r="K247" s="52" t="n">
        <x:f>IF(OR($A247="",$I247=0,$E247&gt;=TODAY()),0,TODAY()-$E247)</x:f>
        <x:v>0</x:v>
      </x:c>
      <x:c r="L247" s="52" t="str">
        <x:f>IF($A247="","",YEAR($A247))</x:f>
      </x:c>
      <x:c r="M247" s="38"/>
      <x:c r="N247" s="38"/>
    </x:row>
    <x:row r="248">
      <x:c r="A248" s="56"/>
      <x:c r="B248" s="38"/>
      <x:c r="C248" s="38"/>
      <x:c r="D248" s="38"/>
      <x:c r="E248" s="56"/>
      <x:c r="F248" s="58"/>
      <x:c r="G248" s="58"/>
      <x:c r="H248" s="58"/>
      <x:c r="I248" s="59" t="str">
        <x:f>IF($A248="","",MAX(0,$F248-$G248))</x:f>
      </x:c>
      <x:c r="J248" s="52" t="str">
        <x:f>IF($A248="","",IF($I248=0,"مسددة",IF($E248&lt;TODAY(),"المتأخر",IF($G248&gt;0,"مدفوعة جزئياً","مفتوحة"))))</x:f>
      </x:c>
      <x:c r="K248" s="52" t="n">
        <x:f>IF(OR($A248="",$I248=0,$E248&gt;=TODAY()),0,TODAY()-$E248)</x:f>
        <x:v>0</x:v>
      </x:c>
      <x:c r="L248" s="52" t="str">
        <x:f>IF($A248="","",YEAR($A248))</x:f>
      </x:c>
      <x:c r="M248" s="38"/>
      <x:c r="N248" s="38"/>
    </x:row>
    <x:row r="249">
      <x:c r="A249" s="56"/>
      <x:c r="B249" s="38"/>
      <x:c r="C249" s="38"/>
      <x:c r="D249" s="38"/>
      <x:c r="E249" s="56"/>
      <x:c r="F249" s="58"/>
      <x:c r="G249" s="58"/>
      <x:c r="H249" s="58"/>
      <x:c r="I249" s="59" t="str">
        <x:f>IF($A249="","",MAX(0,$F249-$G249))</x:f>
      </x:c>
      <x:c r="J249" s="52" t="str">
        <x:f>IF($A249="","",IF($I249=0,"مسددة",IF($E249&lt;TODAY(),"المتأخر",IF($G249&gt;0,"مدفوعة جزئياً","مفتوحة"))))</x:f>
      </x:c>
      <x:c r="K249" s="52" t="n">
        <x:f>IF(OR($A249="",$I249=0,$E249&gt;=TODAY()),0,TODAY()-$E249)</x:f>
        <x:v>0</x:v>
      </x:c>
      <x:c r="L249" s="52" t="str">
        <x:f>IF($A249="","",YEAR($A249))</x:f>
      </x:c>
      <x:c r="M249" s="38"/>
      <x:c r="N249" s="38"/>
    </x:row>
    <x:row r="250">
      <x:c r="A250" s="56"/>
      <x:c r="B250" s="38"/>
      <x:c r="C250" s="38"/>
      <x:c r="D250" s="38"/>
      <x:c r="E250" s="56"/>
      <x:c r="F250" s="58"/>
      <x:c r="G250" s="58"/>
      <x:c r="H250" s="58"/>
      <x:c r="I250" s="59" t="str">
        <x:f>IF($A250="","",MAX(0,$F250-$G250))</x:f>
      </x:c>
      <x:c r="J250" s="52" t="str">
        <x:f>IF($A250="","",IF($I250=0,"مسددة",IF($E250&lt;TODAY(),"المتأخر",IF($G250&gt;0,"مدفوعة جزئياً","مفتوحة"))))</x:f>
      </x:c>
      <x:c r="K250" s="52" t="n">
        <x:f>IF(OR($A250="",$I250=0,$E250&gt;=TODAY()),0,TODAY()-$E250)</x:f>
        <x:v>0</x:v>
      </x:c>
      <x:c r="L250" s="52" t="str">
        <x:f>IF($A250="","",YEAR($A250))</x:f>
      </x:c>
      <x:c r="M250" s="38"/>
      <x:c r="N250" s="38"/>
    </x:row>
    <x:row r="251">
      <x:c r="A251" s="56"/>
      <x:c r="B251" s="38"/>
      <x:c r="C251" s="38"/>
      <x:c r="D251" s="38"/>
      <x:c r="E251" s="56"/>
      <x:c r="F251" s="58"/>
      <x:c r="G251" s="58"/>
      <x:c r="H251" s="58"/>
      <x:c r="I251" s="59" t="str">
        <x:f>IF($A251="","",MAX(0,$F251-$G251))</x:f>
      </x:c>
      <x:c r="J251" s="52" t="str">
        <x:f>IF($A251="","",IF($I251=0,"مسددة",IF($E251&lt;TODAY(),"المتأخر",IF($G251&gt;0,"مدفوعة جزئياً","مفتوحة"))))</x:f>
      </x:c>
      <x:c r="K251" s="52" t="n">
        <x:f>IF(OR($A251="",$I251=0,$E251&gt;=TODAY()),0,TODAY()-$E251)</x:f>
        <x:v>0</x:v>
      </x:c>
      <x:c r="L251" s="52" t="str">
        <x:f>IF($A251="","",YEAR($A251))</x:f>
      </x:c>
      <x:c r="M251" s="38"/>
      <x:c r="N251" s="38"/>
    </x:row>
    <x:row r="252">
      <x:c r="A252" s="56"/>
      <x:c r="B252" s="38"/>
      <x:c r="C252" s="38"/>
      <x:c r="D252" s="38"/>
      <x:c r="E252" s="56"/>
      <x:c r="F252" s="58"/>
      <x:c r="G252" s="58"/>
      <x:c r="H252" s="58"/>
      <x:c r="I252" s="59" t="str">
        <x:f>IF($A252="","",MAX(0,$F252-$G252))</x:f>
      </x:c>
      <x:c r="J252" s="52" t="str">
        <x:f>IF($A252="","",IF($I252=0,"مسددة",IF($E252&lt;TODAY(),"المتأخر",IF($G252&gt;0,"مدفوعة جزئياً","مفتوحة"))))</x:f>
      </x:c>
      <x:c r="K252" s="52" t="n">
        <x:f>IF(OR($A252="",$I252=0,$E252&gt;=TODAY()),0,TODAY()-$E252)</x:f>
        <x:v>0</x:v>
      </x:c>
      <x:c r="L252" s="52" t="str">
        <x:f>IF($A252="","",YEAR($A252))</x:f>
      </x:c>
      <x:c r="M252" s="38"/>
      <x:c r="N252" s="38"/>
    </x:row>
    <x:row r="253">
      <x:c r="A253" s="56"/>
      <x:c r="B253" s="38"/>
      <x:c r="C253" s="38"/>
      <x:c r="D253" s="38"/>
      <x:c r="E253" s="56"/>
      <x:c r="F253" s="58"/>
      <x:c r="G253" s="58"/>
      <x:c r="H253" s="58"/>
      <x:c r="I253" s="59" t="str">
        <x:f>IF($A253="","",MAX(0,$F253-$G253))</x:f>
      </x:c>
      <x:c r="J253" s="52" t="str">
        <x:f>IF($A253="","",IF($I253=0,"مسددة",IF($E253&lt;TODAY(),"المتأخر",IF($G253&gt;0,"مدفوعة جزئياً","مفتوحة"))))</x:f>
      </x:c>
      <x:c r="K253" s="52" t="n">
        <x:f>IF(OR($A253="",$I253=0,$E253&gt;=TODAY()),0,TODAY()-$E253)</x:f>
        <x:v>0</x:v>
      </x:c>
      <x:c r="L253" s="52" t="str">
        <x:f>IF($A253="","",YEAR($A253))</x:f>
      </x:c>
      <x:c r="M253" s="38"/>
      <x:c r="N253" s="38"/>
    </x:row>
    <x:row r="254">
      <x:c r="A254" s="56"/>
      <x:c r="B254" s="38"/>
      <x:c r="C254" s="38"/>
      <x:c r="D254" s="38"/>
      <x:c r="E254" s="56"/>
      <x:c r="F254" s="58"/>
      <x:c r="G254" s="58"/>
      <x:c r="H254" s="58"/>
      <x:c r="I254" s="59" t="str">
        <x:f>IF($A254="","",MAX(0,$F254-$G254))</x:f>
      </x:c>
      <x:c r="J254" s="52" t="str">
        <x:f>IF($A254="","",IF($I254=0,"مسددة",IF($E254&lt;TODAY(),"المتأخر",IF($G254&gt;0,"مدفوعة جزئياً","مفتوحة"))))</x:f>
      </x:c>
      <x:c r="K254" s="52" t="n">
        <x:f>IF(OR($A254="",$I254=0,$E254&gt;=TODAY()),0,TODAY()-$E254)</x:f>
        <x:v>0</x:v>
      </x:c>
      <x:c r="L254" s="52" t="str">
        <x:f>IF($A254="","",YEAR($A254))</x:f>
      </x:c>
      <x:c r="M254" s="38"/>
      <x:c r="N254" s="38"/>
    </x:row>
    <x:row r="255">
      <x:c r="A255" s="56"/>
      <x:c r="B255" s="38"/>
      <x:c r="C255" s="38"/>
      <x:c r="D255" s="38"/>
      <x:c r="E255" s="56"/>
      <x:c r="F255" s="58"/>
      <x:c r="G255" s="58"/>
      <x:c r="H255" s="58"/>
      <x:c r="I255" s="59" t="str">
        <x:f>IF($A255="","",MAX(0,$F255-$G255))</x:f>
      </x:c>
      <x:c r="J255" s="52" t="str">
        <x:f>IF($A255="","",IF($I255=0,"مسددة",IF($E255&lt;TODAY(),"المتأخر",IF($G255&gt;0,"مدفوعة جزئياً","مفتوحة"))))</x:f>
      </x:c>
      <x:c r="K255" s="52" t="n">
        <x:f>IF(OR($A255="",$I255=0,$E255&gt;=TODAY()),0,TODAY()-$E255)</x:f>
        <x:v>0</x:v>
      </x:c>
      <x:c r="L255" s="52" t="str">
        <x:f>IF($A255="","",YEAR($A255))</x:f>
      </x:c>
      <x:c r="M255" s="38"/>
      <x:c r="N255" s="38"/>
    </x:row>
    <x:row r="256">
      <x:c r="A256" s="56"/>
      <x:c r="B256" s="38"/>
      <x:c r="C256" s="38"/>
      <x:c r="D256" s="38"/>
      <x:c r="E256" s="56"/>
      <x:c r="F256" s="58"/>
      <x:c r="G256" s="58"/>
      <x:c r="H256" s="58"/>
      <x:c r="I256" s="59" t="str">
        <x:f>IF($A256="","",MAX(0,$F256-$G256))</x:f>
      </x:c>
      <x:c r="J256" s="52" t="str">
        <x:f>IF($A256="","",IF($I256=0,"مسددة",IF($E256&lt;TODAY(),"المتأخر",IF($G256&gt;0,"مدفوعة جزئياً","مفتوحة"))))</x:f>
      </x:c>
      <x:c r="K256" s="52" t="n">
        <x:f>IF(OR($A256="",$I256=0,$E256&gt;=TODAY()),0,TODAY()-$E256)</x:f>
        <x:v>0</x:v>
      </x:c>
      <x:c r="L256" s="52" t="str">
        <x:f>IF($A256="","",YEAR($A256))</x:f>
      </x:c>
      <x:c r="M256" s="38"/>
      <x:c r="N256" s="38"/>
    </x:row>
    <x:row r="257">
      <x:c r="A257" s="56"/>
      <x:c r="B257" s="38"/>
      <x:c r="C257" s="38"/>
      <x:c r="D257" s="38"/>
      <x:c r="E257" s="56"/>
      <x:c r="F257" s="58"/>
      <x:c r="G257" s="58"/>
      <x:c r="H257" s="58"/>
      <x:c r="I257" s="59" t="str">
        <x:f>IF($A257="","",MAX(0,$F257-$G257))</x:f>
      </x:c>
      <x:c r="J257" s="52" t="str">
        <x:f>IF($A257="","",IF($I257=0,"مسددة",IF($E257&lt;TODAY(),"المتأخر",IF($G257&gt;0,"مدفوعة جزئياً","مفتوحة"))))</x:f>
      </x:c>
      <x:c r="K257" s="52" t="n">
        <x:f>IF(OR($A257="",$I257=0,$E257&gt;=TODAY()),0,TODAY()-$E257)</x:f>
        <x:v>0</x:v>
      </x:c>
      <x:c r="L257" s="52" t="str">
        <x:f>IF($A257="","",YEAR($A257))</x:f>
      </x:c>
      <x:c r="M257" s="38"/>
      <x:c r="N257" s="38"/>
    </x:row>
    <x:row r="258">
      <x:c r="A258" s="56"/>
      <x:c r="B258" s="38"/>
      <x:c r="C258" s="38"/>
      <x:c r="D258" s="38"/>
      <x:c r="E258" s="56"/>
      <x:c r="F258" s="58"/>
      <x:c r="G258" s="58"/>
      <x:c r="H258" s="58"/>
      <x:c r="I258" s="59" t="str">
        <x:f>IF($A258="","",MAX(0,$F258-$G258))</x:f>
      </x:c>
      <x:c r="J258" s="52" t="str">
        <x:f>IF($A258="","",IF($I258=0,"مسددة",IF($E258&lt;TODAY(),"المتأخر",IF($G258&gt;0,"مدفوعة جزئياً","مفتوحة"))))</x:f>
      </x:c>
      <x:c r="K258" s="52" t="n">
        <x:f>IF(OR($A258="",$I258=0,$E258&gt;=TODAY()),0,TODAY()-$E258)</x:f>
        <x:v>0</x:v>
      </x:c>
      <x:c r="L258" s="52" t="str">
        <x:f>IF($A258="","",YEAR($A258))</x:f>
      </x:c>
      <x:c r="M258" s="38"/>
      <x:c r="N258" s="38"/>
    </x:row>
    <x:row r="259">
      <x:c r="A259" s="56"/>
      <x:c r="B259" s="38"/>
      <x:c r="C259" s="38"/>
      <x:c r="D259" s="38"/>
      <x:c r="E259" s="56"/>
      <x:c r="F259" s="58"/>
      <x:c r="G259" s="58"/>
      <x:c r="H259" s="58"/>
      <x:c r="I259" s="59" t="str">
        <x:f>IF($A259="","",MAX(0,$F259-$G259))</x:f>
      </x:c>
      <x:c r="J259" s="52" t="str">
        <x:f>IF($A259="","",IF($I259=0,"مسددة",IF($E259&lt;TODAY(),"المتأخر",IF($G259&gt;0,"مدفوعة جزئياً","مفتوحة"))))</x:f>
      </x:c>
      <x:c r="K259" s="52" t="n">
        <x:f>IF(OR($A259="",$I259=0,$E259&gt;=TODAY()),0,TODAY()-$E259)</x:f>
        <x:v>0</x:v>
      </x:c>
      <x:c r="L259" s="52" t="str">
        <x:f>IF($A259="","",YEAR($A259))</x:f>
      </x:c>
      <x:c r="M259" s="38"/>
      <x:c r="N259" s="38"/>
    </x:row>
    <x:row r="260">
      <x:c r="A260" s="56"/>
      <x:c r="B260" s="38"/>
      <x:c r="C260" s="38"/>
      <x:c r="D260" s="38"/>
      <x:c r="E260" s="56"/>
      <x:c r="F260" s="58"/>
      <x:c r="G260" s="58"/>
      <x:c r="H260" s="58"/>
      <x:c r="I260" s="59" t="str">
        <x:f>IF($A260="","",MAX(0,$F260-$G260))</x:f>
      </x:c>
      <x:c r="J260" s="52" t="str">
        <x:f>IF($A260="","",IF($I260=0,"مسددة",IF($E260&lt;TODAY(),"المتأخر",IF($G260&gt;0,"مدفوعة جزئياً","مفتوحة"))))</x:f>
      </x:c>
      <x:c r="K260" s="52" t="n">
        <x:f>IF(OR($A260="",$I260=0,$E260&gt;=TODAY()),0,TODAY()-$E260)</x:f>
        <x:v>0</x:v>
      </x:c>
      <x:c r="L260" s="52" t="str">
        <x:f>IF($A260="","",YEAR($A260))</x:f>
      </x:c>
      <x:c r="M260" s="38"/>
      <x:c r="N260" s="38"/>
    </x:row>
    <x:row r="261">
      <x:c r="A261" s="56"/>
      <x:c r="B261" s="38"/>
      <x:c r="C261" s="38"/>
      <x:c r="D261" s="38"/>
      <x:c r="E261" s="56"/>
      <x:c r="F261" s="58"/>
      <x:c r="G261" s="58"/>
      <x:c r="H261" s="58"/>
      <x:c r="I261" s="59" t="str">
        <x:f>IF($A261="","",MAX(0,$F261-$G261))</x:f>
      </x:c>
      <x:c r="J261" s="52" t="str">
        <x:f>IF($A261="","",IF($I261=0,"مسددة",IF($E261&lt;TODAY(),"المتأخر",IF($G261&gt;0,"مدفوعة جزئياً","مفتوحة"))))</x:f>
      </x:c>
      <x:c r="K261" s="52" t="n">
        <x:f>IF(OR($A261="",$I261=0,$E261&gt;=TODAY()),0,TODAY()-$E261)</x:f>
        <x:v>0</x:v>
      </x:c>
      <x:c r="L261" s="52" t="str">
        <x:f>IF($A261="","",YEAR($A261))</x:f>
      </x:c>
      <x:c r="M261" s="38"/>
      <x:c r="N261" s="38"/>
    </x:row>
    <x:row r="262">
      <x:c r="A262" s="56"/>
      <x:c r="B262" s="38"/>
      <x:c r="C262" s="38"/>
      <x:c r="D262" s="38"/>
      <x:c r="E262" s="56"/>
      <x:c r="F262" s="58"/>
      <x:c r="G262" s="58"/>
      <x:c r="H262" s="58"/>
      <x:c r="I262" s="59" t="str">
        <x:f>IF($A262="","",MAX(0,$F262-$G262))</x:f>
      </x:c>
      <x:c r="J262" s="52" t="str">
        <x:f>IF($A262="","",IF($I262=0,"مسددة",IF($E262&lt;TODAY(),"المتأخر",IF($G262&gt;0,"مدفوعة جزئياً","مفتوحة"))))</x:f>
      </x:c>
      <x:c r="K262" s="52" t="n">
        <x:f>IF(OR($A262="",$I262=0,$E262&gt;=TODAY()),0,TODAY()-$E262)</x:f>
        <x:v>0</x:v>
      </x:c>
      <x:c r="L262" s="52" t="str">
        <x:f>IF($A262="","",YEAR($A262))</x:f>
      </x:c>
      <x:c r="M262" s="38"/>
      <x:c r="N262" s="38"/>
    </x:row>
    <x:row r="263">
      <x:c r="A263" s="56"/>
      <x:c r="B263" s="38"/>
      <x:c r="C263" s="38"/>
      <x:c r="D263" s="38"/>
      <x:c r="E263" s="56"/>
      <x:c r="F263" s="58"/>
      <x:c r="G263" s="58"/>
      <x:c r="H263" s="58"/>
      <x:c r="I263" s="59" t="str">
        <x:f>IF($A263="","",MAX(0,$F263-$G263))</x:f>
      </x:c>
      <x:c r="J263" s="52" t="str">
        <x:f>IF($A263="","",IF($I263=0,"مسددة",IF($E263&lt;TODAY(),"المتأخر",IF($G263&gt;0,"مدفوعة جزئياً","مفتوحة"))))</x:f>
      </x:c>
      <x:c r="K263" s="52" t="n">
        <x:f>IF(OR($A263="",$I263=0,$E263&gt;=TODAY()),0,TODAY()-$E263)</x:f>
        <x:v>0</x:v>
      </x:c>
      <x:c r="L263" s="52" t="str">
        <x:f>IF($A263="","",YEAR($A263))</x:f>
      </x:c>
      <x:c r="M263" s="38"/>
      <x:c r="N263" s="38"/>
    </x:row>
    <x:row r="264">
      <x:c r="A264" s="56"/>
      <x:c r="B264" s="38"/>
      <x:c r="C264" s="38"/>
      <x:c r="D264" s="38"/>
      <x:c r="E264" s="56"/>
      <x:c r="F264" s="58"/>
      <x:c r="G264" s="58"/>
      <x:c r="H264" s="58"/>
      <x:c r="I264" s="59" t="str">
        <x:f>IF($A264="","",MAX(0,$F264-$G264))</x:f>
      </x:c>
      <x:c r="J264" s="52" t="str">
        <x:f>IF($A264="","",IF($I264=0,"مسددة",IF($E264&lt;TODAY(),"المتأخر",IF($G264&gt;0,"مدفوعة جزئياً","مفتوحة"))))</x:f>
      </x:c>
      <x:c r="K264" s="52" t="n">
        <x:f>IF(OR($A264="",$I264=0,$E264&gt;=TODAY()),0,TODAY()-$E264)</x:f>
        <x:v>0</x:v>
      </x:c>
      <x:c r="L264" s="52" t="str">
        <x:f>IF($A264="","",YEAR($A264))</x:f>
      </x:c>
      <x:c r="M264" s="38"/>
      <x:c r="N264" s="38"/>
    </x:row>
    <x:row r="265">
      <x:c r="A265" s="56"/>
      <x:c r="B265" s="38"/>
      <x:c r="C265" s="38"/>
      <x:c r="D265" s="38"/>
      <x:c r="E265" s="56"/>
      <x:c r="F265" s="58"/>
      <x:c r="G265" s="58"/>
      <x:c r="H265" s="58"/>
      <x:c r="I265" s="59" t="str">
        <x:f>IF($A265="","",MAX(0,$F265-$G265))</x:f>
      </x:c>
      <x:c r="J265" s="52" t="str">
        <x:f>IF($A265="","",IF($I265=0,"مسددة",IF($E265&lt;TODAY(),"المتأخر",IF($G265&gt;0,"مدفوعة جزئياً","مفتوحة"))))</x:f>
      </x:c>
      <x:c r="K265" s="52" t="n">
        <x:f>IF(OR($A265="",$I265=0,$E265&gt;=TODAY()),0,TODAY()-$E265)</x:f>
        <x:v>0</x:v>
      </x:c>
      <x:c r="L265" s="52" t="str">
        <x:f>IF($A265="","",YEAR($A265))</x:f>
      </x:c>
      <x:c r="M265" s="38"/>
      <x:c r="N265" s="38"/>
    </x:row>
    <x:row r="266">
      <x:c r="A266" s="56"/>
      <x:c r="B266" s="38"/>
      <x:c r="C266" s="38"/>
      <x:c r="D266" s="38"/>
      <x:c r="E266" s="56"/>
      <x:c r="F266" s="58"/>
      <x:c r="G266" s="58"/>
      <x:c r="H266" s="58"/>
      <x:c r="I266" s="59" t="str">
        <x:f>IF($A266="","",MAX(0,$F266-$G266))</x:f>
      </x:c>
      <x:c r="J266" s="52" t="str">
        <x:f>IF($A266="","",IF($I266=0,"مسددة",IF($E266&lt;TODAY(),"المتأخر",IF($G266&gt;0,"مدفوعة جزئياً","مفتوحة"))))</x:f>
      </x:c>
      <x:c r="K266" s="52" t="n">
        <x:f>IF(OR($A266="",$I266=0,$E266&gt;=TODAY()),0,TODAY()-$E266)</x:f>
        <x:v>0</x:v>
      </x:c>
      <x:c r="L266" s="52" t="str">
        <x:f>IF($A266="","",YEAR($A266))</x:f>
      </x:c>
      <x:c r="M266" s="38"/>
      <x:c r="N266" s="38"/>
    </x:row>
    <x:row r="267">
      <x:c r="A267" s="56"/>
      <x:c r="B267" s="38"/>
      <x:c r="C267" s="38"/>
      <x:c r="D267" s="38"/>
      <x:c r="E267" s="56"/>
      <x:c r="F267" s="58"/>
      <x:c r="G267" s="58"/>
      <x:c r="H267" s="58"/>
      <x:c r="I267" s="59" t="str">
        <x:f>IF($A267="","",MAX(0,$F267-$G267))</x:f>
      </x:c>
      <x:c r="J267" s="52" t="str">
        <x:f>IF($A267="","",IF($I267=0,"مسددة",IF($E267&lt;TODAY(),"المتأخر",IF($G267&gt;0,"مدفوعة جزئياً","مفتوحة"))))</x:f>
      </x:c>
      <x:c r="K267" s="52" t="n">
        <x:f>IF(OR($A267="",$I267=0,$E267&gt;=TODAY()),0,TODAY()-$E267)</x:f>
        <x:v>0</x:v>
      </x:c>
      <x:c r="L267" s="52" t="str">
        <x:f>IF($A267="","",YEAR($A267))</x:f>
      </x:c>
      <x:c r="M267" s="38"/>
      <x:c r="N267" s="38"/>
    </x:row>
    <x:row r="268">
      <x:c r="A268" s="56"/>
      <x:c r="B268" s="38"/>
      <x:c r="C268" s="38"/>
      <x:c r="D268" s="38"/>
      <x:c r="E268" s="56"/>
      <x:c r="F268" s="58"/>
      <x:c r="G268" s="58"/>
      <x:c r="H268" s="58"/>
      <x:c r="I268" s="59" t="str">
        <x:f>IF($A268="","",MAX(0,$F268-$G268))</x:f>
      </x:c>
      <x:c r="J268" s="52" t="str">
        <x:f>IF($A268="","",IF($I268=0,"مسددة",IF($E268&lt;TODAY(),"المتأخر",IF($G268&gt;0,"مدفوعة جزئياً","مفتوحة"))))</x:f>
      </x:c>
      <x:c r="K268" s="52" t="n">
        <x:f>IF(OR($A268="",$I268=0,$E268&gt;=TODAY()),0,TODAY()-$E268)</x:f>
        <x:v>0</x:v>
      </x:c>
      <x:c r="L268" s="52" t="str">
        <x:f>IF($A268="","",YEAR($A268))</x:f>
      </x:c>
      <x:c r="M268" s="38"/>
      <x:c r="N268" s="38"/>
    </x:row>
    <x:row r="269">
      <x:c r="A269" s="56"/>
      <x:c r="B269" s="38"/>
      <x:c r="C269" s="38"/>
      <x:c r="D269" s="38"/>
      <x:c r="E269" s="56"/>
      <x:c r="F269" s="58"/>
      <x:c r="G269" s="58"/>
      <x:c r="H269" s="58"/>
      <x:c r="I269" s="59" t="str">
        <x:f>IF($A269="","",MAX(0,$F269-$G269))</x:f>
      </x:c>
      <x:c r="J269" s="52" t="str">
        <x:f>IF($A269="","",IF($I269=0,"مسددة",IF($E269&lt;TODAY(),"المتأخر",IF($G269&gt;0,"مدفوعة جزئياً","مفتوحة"))))</x:f>
      </x:c>
      <x:c r="K269" s="52" t="n">
        <x:f>IF(OR($A269="",$I269=0,$E269&gt;=TODAY()),0,TODAY()-$E269)</x:f>
        <x:v>0</x:v>
      </x:c>
      <x:c r="L269" s="52" t="str">
        <x:f>IF($A269="","",YEAR($A269))</x:f>
      </x:c>
      <x:c r="M269" s="38"/>
      <x:c r="N269" s="38"/>
    </x:row>
    <x:row r="270">
      <x:c r="A270" s="56"/>
      <x:c r="B270" s="38"/>
      <x:c r="C270" s="38"/>
      <x:c r="D270" s="38"/>
      <x:c r="E270" s="56"/>
      <x:c r="F270" s="58"/>
      <x:c r="G270" s="58"/>
      <x:c r="H270" s="58"/>
      <x:c r="I270" s="59" t="str">
        <x:f>IF($A270="","",MAX(0,$F270-$G270))</x:f>
      </x:c>
      <x:c r="J270" s="52" t="str">
        <x:f>IF($A270="","",IF($I270=0,"مسددة",IF($E270&lt;TODAY(),"المتأخر",IF($G270&gt;0,"مدفوعة جزئياً","مفتوحة"))))</x:f>
      </x:c>
      <x:c r="K270" s="52" t="n">
        <x:f>IF(OR($A270="",$I270=0,$E270&gt;=TODAY()),0,TODAY()-$E270)</x:f>
        <x:v>0</x:v>
      </x:c>
      <x:c r="L270" s="52" t="str">
        <x:f>IF($A270="","",YEAR($A270))</x:f>
      </x:c>
      <x:c r="M270" s="38"/>
      <x:c r="N270" s="38"/>
    </x:row>
    <x:row r="271">
      <x:c r="A271" s="56"/>
      <x:c r="B271" s="38"/>
      <x:c r="C271" s="38"/>
      <x:c r="D271" s="38"/>
      <x:c r="E271" s="56"/>
      <x:c r="F271" s="58"/>
      <x:c r="G271" s="58"/>
      <x:c r="H271" s="58"/>
      <x:c r="I271" s="59" t="str">
        <x:f>IF($A271="","",MAX(0,$F271-$G271))</x:f>
      </x:c>
      <x:c r="J271" s="52" t="str">
        <x:f>IF($A271="","",IF($I271=0,"مسددة",IF($E271&lt;TODAY(),"المتأخر",IF($G271&gt;0,"مدفوعة جزئياً","مفتوحة"))))</x:f>
      </x:c>
      <x:c r="K271" s="52" t="n">
        <x:f>IF(OR($A271="",$I271=0,$E271&gt;=TODAY()),0,TODAY()-$E271)</x:f>
        <x:v>0</x:v>
      </x:c>
      <x:c r="L271" s="52" t="str">
        <x:f>IF($A271="","",YEAR($A271))</x:f>
      </x:c>
      <x:c r="M271" s="38"/>
      <x:c r="N271" s="38"/>
    </x:row>
    <x:row r="272">
      <x:c r="A272" s="56"/>
      <x:c r="B272" s="38"/>
      <x:c r="C272" s="38"/>
      <x:c r="D272" s="38"/>
      <x:c r="E272" s="56"/>
      <x:c r="F272" s="58"/>
      <x:c r="G272" s="58"/>
      <x:c r="H272" s="58"/>
      <x:c r="I272" s="59" t="str">
        <x:f>IF($A272="","",MAX(0,$F272-$G272))</x:f>
      </x:c>
      <x:c r="J272" s="52" t="str">
        <x:f>IF($A272="","",IF($I272=0,"مسددة",IF($E272&lt;TODAY(),"المتأخر",IF($G272&gt;0,"مدفوعة جزئياً","مفتوحة"))))</x:f>
      </x:c>
      <x:c r="K272" s="52" t="n">
        <x:f>IF(OR($A272="",$I272=0,$E272&gt;=TODAY()),0,TODAY()-$E272)</x:f>
        <x:v>0</x:v>
      </x:c>
      <x:c r="L272" s="52" t="str">
        <x:f>IF($A272="","",YEAR($A272))</x:f>
      </x:c>
      <x:c r="M272" s="38"/>
      <x:c r="N272" s="38"/>
    </x:row>
    <x:row r="273">
      <x:c r="A273" s="56"/>
      <x:c r="B273" s="38"/>
      <x:c r="C273" s="38"/>
      <x:c r="D273" s="38"/>
      <x:c r="E273" s="56"/>
      <x:c r="F273" s="58"/>
      <x:c r="G273" s="58"/>
      <x:c r="H273" s="58"/>
      <x:c r="I273" s="59" t="str">
        <x:f>IF($A273="","",MAX(0,$F273-$G273))</x:f>
      </x:c>
      <x:c r="J273" s="52" t="str">
        <x:f>IF($A273="","",IF($I273=0,"مسددة",IF($E273&lt;TODAY(),"المتأخر",IF($G273&gt;0,"مدفوعة جزئياً","مفتوحة"))))</x:f>
      </x:c>
      <x:c r="K273" s="52" t="n">
        <x:f>IF(OR($A273="",$I273=0,$E273&gt;=TODAY()),0,TODAY()-$E273)</x:f>
        <x:v>0</x:v>
      </x:c>
      <x:c r="L273" s="52" t="str">
        <x:f>IF($A273="","",YEAR($A273))</x:f>
      </x:c>
      <x:c r="M273" s="38"/>
      <x:c r="N273" s="38"/>
    </x:row>
    <x:row r="274">
      <x:c r="A274" s="56"/>
      <x:c r="B274" s="38"/>
      <x:c r="C274" s="38"/>
      <x:c r="D274" s="38"/>
      <x:c r="E274" s="56"/>
      <x:c r="F274" s="58"/>
      <x:c r="G274" s="58"/>
      <x:c r="H274" s="58"/>
      <x:c r="I274" s="59" t="str">
        <x:f>IF($A274="","",MAX(0,$F274-$G274))</x:f>
      </x:c>
      <x:c r="J274" s="52" t="str">
        <x:f>IF($A274="","",IF($I274=0,"مسددة",IF($E274&lt;TODAY(),"المتأخر",IF($G274&gt;0,"مدفوعة جزئياً","مفتوحة"))))</x:f>
      </x:c>
      <x:c r="K274" s="52" t="n">
        <x:f>IF(OR($A274="",$I274=0,$E274&gt;=TODAY()),0,TODAY()-$E274)</x:f>
        <x:v>0</x:v>
      </x:c>
      <x:c r="L274" s="52" t="str">
        <x:f>IF($A274="","",YEAR($A274))</x:f>
      </x:c>
      <x:c r="M274" s="38"/>
      <x:c r="N274" s="38"/>
    </x:row>
    <x:row r="275">
      <x:c r="A275" s="56"/>
      <x:c r="B275" s="38"/>
      <x:c r="C275" s="38"/>
      <x:c r="D275" s="38"/>
      <x:c r="E275" s="56"/>
      <x:c r="F275" s="58"/>
      <x:c r="G275" s="58"/>
      <x:c r="H275" s="58"/>
      <x:c r="I275" s="59" t="str">
        <x:f>IF($A275="","",MAX(0,$F275-$G275))</x:f>
      </x:c>
      <x:c r="J275" s="52" t="str">
        <x:f>IF($A275="","",IF($I275=0,"مسددة",IF($E275&lt;TODAY(),"المتأخر",IF($G275&gt;0,"مدفوعة جزئياً","مفتوحة"))))</x:f>
      </x:c>
      <x:c r="K275" s="52" t="n">
        <x:f>IF(OR($A275="",$I275=0,$E275&gt;=TODAY()),0,TODAY()-$E275)</x:f>
        <x:v>0</x:v>
      </x:c>
      <x:c r="L275" s="52" t="str">
        <x:f>IF($A275="","",YEAR($A275))</x:f>
      </x:c>
      <x:c r="M275" s="38"/>
      <x:c r="N275" s="38"/>
    </x:row>
    <x:row r="276">
      <x:c r="A276" s="56"/>
      <x:c r="B276" s="38"/>
      <x:c r="C276" s="38"/>
      <x:c r="D276" s="38"/>
      <x:c r="E276" s="56"/>
      <x:c r="F276" s="58"/>
      <x:c r="G276" s="58"/>
      <x:c r="H276" s="58"/>
      <x:c r="I276" s="59" t="str">
        <x:f>IF($A276="","",MAX(0,$F276-$G276))</x:f>
      </x:c>
      <x:c r="J276" s="52" t="str">
        <x:f>IF($A276="","",IF($I276=0,"مسددة",IF($E276&lt;TODAY(),"المتأخر",IF($G276&gt;0,"مدفوعة جزئياً","مفتوحة"))))</x:f>
      </x:c>
      <x:c r="K276" s="52" t="n">
        <x:f>IF(OR($A276="",$I276=0,$E276&gt;=TODAY()),0,TODAY()-$E276)</x:f>
        <x:v>0</x:v>
      </x:c>
      <x:c r="L276" s="52" t="str">
        <x:f>IF($A276="","",YEAR($A276))</x:f>
      </x:c>
      <x:c r="M276" s="38"/>
      <x:c r="N276" s="38"/>
    </x:row>
    <x:row r="277">
      <x:c r="A277" s="56"/>
      <x:c r="B277" s="38"/>
      <x:c r="C277" s="38"/>
      <x:c r="D277" s="38"/>
      <x:c r="E277" s="56"/>
      <x:c r="F277" s="58"/>
      <x:c r="G277" s="58"/>
      <x:c r="H277" s="58"/>
      <x:c r="I277" s="59" t="str">
        <x:f>IF($A277="","",MAX(0,$F277-$G277))</x:f>
      </x:c>
      <x:c r="J277" s="52" t="str">
        <x:f>IF($A277="","",IF($I277=0,"مسددة",IF($E277&lt;TODAY(),"المتأخر",IF($G277&gt;0,"مدفوعة جزئياً","مفتوحة"))))</x:f>
      </x:c>
      <x:c r="K277" s="52" t="n">
        <x:f>IF(OR($A277="",$I277=0,$E277&gt;=TODAY()),0,TODAY()-$E277)</x:f>
        <x:v>0</x:v>
      </x:c>
      <x:c r="L277" s="52" t="str">
        <x:f>IF($A277="","",YEAR($A277))</x:f>
      </x:c>
      <x:c r="M277" s="38"/>
      <x:c r="N277" s="38"/>
    </x:row>
    <x:row r="278">
      <x:c r="A278" s="56"/>
      <x:c r="B278" s="38"/>
      <x:c r="C278" s="38"/>
      <x:c r="D278" s="38"/>
      <x:c r="E278" s="56"/>
      <x:c r="F278" s="58"/>
      <x:c r="G278" s="58"/>
      <x:c r="H278" s="58"/>
      <x:c r="I278" s="59" t="str">
        <x:f>IF($A278="","",MAX(0,$F278-$G278))</x:f>
      </x:c>
      <x:c r="J278" s="52" t="str">
        <x:f>IF($A278="","",IF($I278=0,"مسددة",IF($E278&lt;TODAY(),"المتأخر",IF($G278&gt;0,"مدفوعة جزئياً","مفتوحة"))))</x:f>
      </x:c>
      <x:c r="K278" s="52" t="n">
        <x:f>IF(OR($A278="",$I278=0,$E278&gt;=TODAY()),0,TODAY()-$E278)</x:f>
        <x:v>0</x:v>
      </x:c>
      <x:c r="L278" s="52" t="str">
        <x:f>IF($A278="","",YEAR($A278))</x:f>
      </x:c>
      <x:c r="M278" s="38"/>
      <x:c r="N278" s="38"/>
    </x:row>
    <x:row r="279">
      <x:c r="A279" s="56"/>
      <x:c r="B279" s="38"/>
      <x:c r="C279" s="38"/>
      <x:c r="D279" s="38"/>
      <x:c r="E279" s="56"/>
      <x:c r="F279" s="58"/>
      <x:c r="G279" s="58"/>
      <x:c r="H279" s="58"/>
      <x:c r="I279" s="59" t="str">
        <x:f>IF($A279="","",MAX(0,$F279-$G279))</x:f>
      </x:c>
      <x:c r="J279" s="52" t="str">
        <x:f>IF($A279="","",IF($I279=0,"مسددة",IF($E279&lt;TODAY(),"المتأخر",IF($G279&gt;0,"مدفوعة جزئياً","مفتوحة"))))</x:f>
      </x:c>
      <x:c r="K279" s="52" t="n">
        <x:f>IF(OR($A279="",$I279=0,$E279&gt;=TODAY()),0,TODAY()-$E279)</x:f>
        <x:v>0</x:v>
      </x:c>
      <x:c r="L279" s="52" t="str">
        <x:f>IF($A279="","",YEAR($A279))</x:f>
      </x:c>
      <x:c r="M279" s="38"/>
      <x:c r="N279" s="38"/>
    </x:row>
    <x:row r="280">
      <x:c r="A280" s="56"/>
      <x:c r="B280" s="38"/>
      <x:c r="C280" s="38"/>
      <x:c r="D280" s="38"/>
      <x:c r="E280" s="56"/>
      <x:c r="F280" s="58"/>
      <x:c r="G280" s="58"/>
      <x:c r="H280" s="58"/>
      <x:c r="I280" s="59" t="str">
        <x:f>IF($A280="","",MAX(0,$F280-$G280))</x:f>
      </x:c>
      <x:c r="J280" s="52" t="str">
        <x:f>IF($A280="","",IF($I280=0,"مسددة",IF($E280&lt;TODAY(),"المتأخر",IF($G280&gt;0,"مدفوعة جزئياً","مفتوحة"))))</x:f>
      </x:c>
      <x:c r="K280" s="52" t="n">
        <x:f>IF(OR($A280="",$I280=0,$E280&gt;=TODAY()),0,TODAY()-$E280)</x:f>
        <x:v>0</x:v>
      </x:c>
      <x:c r="L280" s="52" t="str">
        <x:f>IF($A280="","",YEAR($A280))</x:f>
      </x:c>
      <x:c r="M280" s="38"/>
      <x:c r="N280" s="38"/>
    </x:row>
    <x:row r="281">
      <x:c r="A281" s="56"/>
      <x:c r="B281" s="38"/>
      <x:c r="C281" s="38"/>
      <x:c r="D281" s="38"/>
      <x:c r="E281" s="56"/>
      <x:c r="F281" s="58"/>
      <x:c r="G281" s="58"/>
      <x:c r="H281" s="58"/>
      <x:c r="I281" s="59" t="str">
        <x:f>IF($A281="","",MAX(0,$F281-$G281))</x:f>
      </x:c>
      <x:c r="J281" s="52" t="str">
        <x:f>IF($A281="","",IF($I281=0,"مسددة",IF($E281&lt;TODAY(),"المتأخر",IF($G281&gt;0,"مدفوعة جزئياً","مفتوحة"))))</x:f>
      </x:c>
      <x:c r="K281" s="52" t="n">
        <x:f>IF(OR($A281="",$I281=0,$E281&gt;=TODAY()),0,TODAY()-$E281)</x:f>
        <x:v>0</x:v>
      </x:c>
      <x:c r="L281" s="52" t="str">
        <x:f>IF($A281="","",YEAR($A281))</x:f>
      </x:c>
      <x:c r="M281" s="38"/>
      <x:c r="N281" s="38"/>
    </x:row>
    <x:row r="282">
      <x:c r="A282" s="56"/>
      <x:c r="B282" s="38"/>
      <x:c r="C282" s="38"/>
      <x:c r="D282" s="38"/>
      <x:c r="E282" s="56"/>
      <x:c r="F282" s="58"/>
      <x:c r="G282" s="58"/>
      <x:c r="H282" s="58"/>
      <x:c r="I282" s="59" t="str">
        <x:f>IF($A282="","",MAX(0,$F282-$G282))</x:f>
      </x:c>
      <x:c r="J282" s="52" t="str">
        <x:f>IF($A282="","",IF($I282=0,"مسددة",IF($E282&lt;TODAY(),"المتأخر",IF($G282&gt;0,"مدفوعة جزئياً","مفتوحة"))))</x:f>
      </x:c>
      <x:c r="K282" s="52" t="n">
        <x:f>IF(OR($A282="",$I282=0,$E282&gt;=TODAY()),0,TODAY()-$E282)</x:f>
        <x:v>0</x:v>
      </x:c>
      <x:c r="L282" s="52" t="str">
        <x:f>IF($A282="","",YEAR($A282))</x:f>
      </x:c>
      <x:c r="M282" s="38"/>
      <x:c r="N282" s="38"/>
    </x:row>
    <x:row r="283">
      <x:c r="A283" s="56"/>
      <x:c r="B283" s="38"/>
      <x:c r="C283" s="38"/>
      <x:c r="D283" s="38"/>
      <x:c r="E283" s="56"/>
      <x:c r="F283" s="58"/>
      <x:c r="G283" s="58"/>
      <x:c r="H283" s="58"/>
      <x:c r="I283" s="59" t="str">
        <x:f>IF($A283="","",MAX(0,$F283-$G283))</x:f>
      </x:c>
      <x:c r="J283" s="52" t="str">
        <x:f>IF($A283="","",IF($I283=0,"مسددة",IF($E283&lt;TODAY(),"المتأخر",IF($G283&gt;0,"مدفوعة جزئياً","مفتوحة"))))</x:f>
      </x:c>
      <x:c r="K283" s="52" t="n">
        <x:f>IF(OR($A283="",$I283=0,$E283&gt;=TODAY()),0,TODAY()-$E283)</x:f>
        <x:v>0</x:v>
      </x:c>
      <x:c r="L283" s="52" t="str">
        <x:f>IF($A283="","",YEAR($A283))</x:f>
      </x:c>
      <x:c r="M283" s="38"/>
      <x:c r="N283" s="38"/>
    </x:row>
    <x:row r="284">
      <x:c r="A284" s="56"/>
      <x:c r="B284" s="38"/>
      <x:c r="C284" s="38"/>
      <x:c r="D284" s="38"/>
      <x:c r="E284" s="56"/>
      <x:c r="F284" s="58"/>
      <x:c r="G284" s="58"/>
      <x:c r="H284" s="58"/>
      <x:c r="I284" s="59" t="str">
        <x:f>IF($A284="","",MAX(0,$F284-$G284))</x:f>
      </x:c>
      <x:c r="J284" s="52" t="str">
        <x:f>IF($A284="","",IF($I284=0,"مسددة",IF($E284&lt;TODAY(),"المتأخر",IF($G284&gt;0,"مدفوعة جزئياً","مفتوحة"))))</x:f>
      </x:c>
      <x:c r="K284" s="52" t="n">
        <x:f>IF(OR($A284="",$I284=0,$E284&gt;=TODAY()),0,TODAY()-$E284)</x:f>
        <x:v>0</x:v>
      </x:c>
      <x:c r="L284" s="52" t="str">
        <x:f>IF($A284="","",YEAR($A284))</x:f>
      </x:c>
      <x:c r="M284" s="38"/>
      <x:c r="N284" s="38"/>
    </x:row>
    <x:row r="285">
      <x:c r="A285" s="56"/>
      <x:c r="B285" s="38"/>
      <x:c r="C285" s="38"/>
      <x:c r="D285" s="38"/>
      <x:c r="E285" s="56"/>
      <x:c r="F285" s="58"/>
      <x:c r="G285" s="58"/>
      <x:c r="H285" s="58"/>
      <x:c r="I285" s="59" t="str">
        <x:f>IF($A285="","",MAX(0,$F285-$G285))</x:f>
      </x:c>
      <x:c r="J285" s="52" t="str">
        <x:f>IF($A285="","",IF($I285=0,"مسددة",IF($E285&lt;TODAY(),"المتأخر",IF($G285&gt;0,"مدفوعة جزئياً","مفتوحة"))))</x:f>
      </x:c>
      <x:c r="K285" s="52" t="n">
        <x:f>IF(OR($A285="",$I285=0,$E285&gt;=TODAY()),0,TODAY()-$E285)</x:f>
        <x:v>0</x:v>
      </x:c>
      <x:c r="L285" s="52" t="str">
        <x:f>IF($A285="","",YEAR($A285))</x:f>
      </x:c>
      <x:c r="M285" s="38"/>
      <x:c r="N285" s="38"/>
    </x:row>
    <x:row r="286">
      <x:c r="A286" s="56"/>
      <x:c r="B286" s="38"/>
      <x:c r="C286" s="38"/>
      <x:c r="D286" s="38"/>
      <x:c r="E286" s="56"/>
      <x:c r="F286" s="58"/>
      <x:c r="G286" s="58"/>
      <x:c r="H286" s="58"/>
      <x:c r="I286" s="59" t="str">
        <x:f>IF($A286="","",MAX(0,$F286-$G286))</x:f>
      </x:c>
      <x:c r="J286" s="52" t="str">
        <x:f>IF($A286="","",IF($I286=0,"مسددة",IF($E286&lt;TODAY(),"المتأخر",IF($G286&gt;0,"مدفوعة جزئياً","مفتوحة"))))</x:f>
      </x:c>
      <x:c r="K286" s="52" t="n">
        <x:f>IF(OR($A286="",$I286=0,$E286&gt;=TODAY()),0,TODAY()-$E286)</x:f>
        <x:v>0</x:v>
      </x:c>
      <x:c r="L286" s="52" t="str">
        <x:f>IF($A286="","",YEAR($A286))</x:f>
      </x:c>
      <x:c r="M286" s="38"/>
      <x:c r="N286" s="38"/>
    </x:row>
    <x:row r="287">
      <x:c r="A287" s="56"/>
      <x:c r="B287" s="38"/>
      <x:c r="C287" s="38"/>
      <x:c r="D287" s="38"/>
      <x:c r="E287" s="56"/>
      <x:c r="F287" s="58"/>
      <x:c r="G287" s="58"/>
      <x:c r="H287" s="58"/>
      <x:c r="I287" s="59" t="str">
        <x:f>IF($A287="","",MAX(0,$F287-$G287))</x:f>
      </x:c>
      <x:c r="J287" s="52" t="str">
        <x:f>IF($A287="","",IF($I287=0,"مسددة",IF($E287&lt;TODAY(),"المتأخر",IF($G287&gt;0,"مدفوعة جزئياً","مفتوحة"))))</x:f>
      </x:c>
      <x:c r="K287" s="52" t="n">
        <x:f>IF(OR($A287="",$I287=0,$E287&gt;=TODAY()),0,TODAY()-$E287)</x:f>
        <x:v>0</x:v>
      </x:c>
      <x:c r="L287" s="52" t="str">
        <x:f>IF($A287="","",YEAR($A287))</x:f>
      </x:c>
      <x:c r="M287" s="38"/>
      <x:c r="N287" s="38"/>
    </x:row>
    <x:row r="288">
      <x:c r="A288" s="56"/>
      <x:c r="B288" s="38"/>
      <x:c r="C288" s="38"/>
      <x:c r="D288" s="38"/>
      <x:c r="E288" s="56"/>
      <x:c r="F288" s="58"/>
      <x:c r="G288" s="58"/>
      <x:c r="H288" s="58"/>
      <x:c r="I288" s="59" t="str">
        <x:f>IF($A288="","",MAX(0,$F288-$G288))</x:f>
      </x:c>
      <x:c r="J288" s="52" t="str">
        <x:f>IF($A288="","",IF($I288=0,"مسددة",IF($E288&lt;TODAY(),"المتأخر",IF($G288&gt;0,"مدفوعة جزئياً","مفتوحة"))))</x:f>
      </x:c>
      <x:c r="K288" s="52" t="n">
        <x:f>IF(OR($A288="",$I288=0,$E288&gt;=TODAY()),0,TODAY()-$E288)</x:f>
        <x:v>0</x:v>
      </x:c>
      <x:c r="L288" s="52" t="str">
        <x:f>IF($A288="","",YEAR($A288))</x:f>
      </x:c>
      <x:c r="M288" s="38"/>
      <x:c r="N288" s="38"/>
    </x:row>
    <x:row r="289">
      <x:c r="A289" s="56"/>
      <x:c r="B289" s="38"/>
      <x:c r="C289" s="38"/>
      <x:c r="D289" s="38"/>
      <x:c r="E289" s="56"/>
      <x:c r="F289" s="58"/>
      <x:c r="G289" s="58"/>
      <x:c r="H289" s="58"/>
      <x:c r="I289" s="59" t="str">
        <x:f>IF($A289="","",MAX(0,$F289-$G289))</x:f>
      </x:c>
      <x:c r="J289" s="52" t="str">
        <x:f>IF($A289="","",IF($I289=0,"مسددة",IF($E289&lt;TODAY(),"المتأخر",IF($G289&gt;0,"مدفوعة جزئياً","مفتوحة"))))</x:f>
      </x:c>
      <x:c r="K289" s="52" t="n">
        <x:f>IF(OR($A289="",$I289=0,$E289&gt;=TODAY()),0,TODAY()-$E289)</x:f>
        <x:v>0</x:v>
      </x:c>
      <x:c r="L289" s="52" t="str">
        <x:f>IF($A289="","",YEAR($A289))</x:f>
      </x:c>
      <x:c r="M289" s="38"/>
      <x:c r="N289" s="38"/>
    </x:row>
    <x:row r="290">
      <x:c r="A290" s="56"/>
      <x:c r="B290" s="38"/>
      <x:c r="C290" s="38"/>
      <x:c r="D290" s="38"/>
      <x:c r="E290" s="56"/>
      <x:c r="F290" s="58"/>
      <x:c r="G290" s="58"/>
      <x:c r="H290" s="58"/>
      <x:c r="I290" s="59" t="str">
        <x:f>IF($A290="","",MAX(0,$F290-$G290))</x:f>
      </x:c>
      <x:c r="J290" s="52" t="str">
        <x:f>IF($A290="","",IF($I290=0,"مسددة",IF($E290&lt;TODAY(),"المتأخر",IF($G290&gt;0,"مدفوعة جزئياً","مفتوحة"))))</x:f>
      </x:c>
      <x:c r="K290" s="52" t="n">
        <x:f>IF(OR($A290="",$I290=0,$E290&gt;=TODAY()),0,TODAY()-$E290)</x:f>
        <x:v>0</x:v>
      </x:c>
      <x:c r="L290" s="52" t="str">
        <x:f>IF($A290="","",YEAR($A290))</x:f>
      </x:c>
      <x:c r="M290" s="38"/>
      <x:c r="N290" s="38"/>
    </x:row>
    <x:row r="291">
      <x:c r="A291" s="56"/>
      <x:c r="B291" s="38"/>
      <x:c r="C291" s="38"/>
      <x:c r="D291" s="38"/>
      <x:c r="E291" s="56"/>
      <x:c r="F291" s="58"/>
      <x:c r="G291" s="58"/>
      <x:c r="H291" s="58"/>
      <x:c r="I291" s="59" t="str">
        <x:f>IF($A291="","",MAX(0,$F291-$G291))</x:f>
      </x:c>
      <x:c r="J291" s="52" t="str">
        <x:f>IF($A291="","",IF($I291=0,"مسددة",IF($E291&lt;TODAY(),"المتأخر",IF($G291&gt;0,"مدفوعة جزئياً","مفتوحة"))))</x:f>
      </x:c>
      <x:c r="K291" s="52" t="n">
        <x:f>IF(OR($A291="",$I291=0,$E291&gt;=TODAY()),0,TODAY()-$E291)</x:f>
        <x:v>0</x:v>
      </x:c>
      <x:c r="L291" s="52" t="str">
        <x:f>IF($A291="","",YEAR($A291))</x:f>
      </x:c>
      <x:c r="M291" s="38"/>
      <x:c r="N291" s="38"/>
    </x:row>
    <x:row r="292">
      <x:c r="A292" s="56"/>
      <x:c r="B292" s="38"/>
      <x:c r="C292" s="38"/>
      <x:c r="D292" s="38"/>
      <x:c r="E292" s="56"/>
      <x:c r="F292" s="58"/>
      <x:c r="G292" s="58"/>
      <x:c r="H292" s="58"/>
      <x:c r="I292" s="59" t="str">
        <x:f>IF($A292="","",MAX(0,$F292-$G292))</x:f>
      </x:c>
      <x:c r="J292" s="52" t="str">
        <x:f>IF($A292="","",IF($I292=0,"مسددة",IF($E292&lt;TODAY(),"المتأخر",IF($G292&gt;0,"مدفوعة جزئياً","مفتوحة"))))</x:f>
      </x:c>
      <x:c r="K292" s="52" t="n">
        <x:f>IF(OR($A292="",$I292=0,$E292&gt;=TODAY()),0,TODAY()-$E292)</x:f>
        <x:v>0</x:v>
      </x:c>
      <x:c r="L292" s="52" t="str">
        <x:f>IF($A292="","",YEAR($A292))</x:f>
      </x:c>
      <x:c r="M292" s="38"/>
      <x:c r="N292" s="38"/>
    </x:row>
    <x:row r="293">
      <x:c r="A293" s="56"/>
      <x:c r="B293" s="38"/>
      <x:c r="C293" s="38"/>
      <x:c r="D293" s="38"/>
      <x:c r="E293" s="56"/>
      <x:c r="F293" s="58"/>
      <x:c r="G293" s="58"/>
      <x:c r="H293" s="58"/>
      <x:c r="I293" s="59" t="str">
        <x:f>IF($A293="","",MAX(0,$F293-$G293))</x:f>
      </x:c>
      <x:c r="J293" s="52" t="str">
        <x:f>IF($A293="","",IF($I293=0,"مسددة",IF($E293&lt;TODAY(),"المتأخر",IF($G293&gt;0,"مدفوعة جزئياً","مفتوحة"))))</x:f>
      </x:c>
      <x:c r="K293" s="52" t="n">
        <x:f>IF(OR($A293="",$I293=0,$E293&gt;=TODAY()),0,TODAY()-$E293)</x:f>
        <x:v>0</x:v>
      </x:c>
      <x:c r="L293" s="52" t="str">
        <x:f>IF($A293="","",YEAR($A293))</x:f>
      </x:c>
      <x:c r="M293" s="38"/>
      <x:c r="N293" s="38"/>
    </x:row>
    <x:row r="294">
      <x:c r="A294" s="56"/>
      <x:c r="B294" s="38"/>
      <x:c r="C294" s="38"/>
      <x:c r="D294" s="38"/>
      <x:c r="E294" s="56"/>
      <x:c r="F294" s="58"/>
      <x:c r="G294" s="58"/>
      <x:c r="H294" s="58"/>
      <x:c r="I294" s="59" t="str">
        <x:f>IF($A294="","",MAX(0,$F294-$G294))</x:f>
      </x:c>
      <x:c r="J294" s="52" t="str">
        <x:f>IF($A294="","",IF($I294=0,"مسددة",IF($E294&lt;TODAY(),"المتأخر",IF($G294&gt;0,"مدفوعة جزئياً","مفتوحة"))))</x:f>
      </x:c>
      <x:c r="K294" s="52" t="n">
        <x:f>IF(OR($A294="",$I294=0,$E294&gt;=TODAY()),0,TODAY()-$E294)</x:f>
        <x:v>0</x:v>
      </x:c>
      <x:c r="L294" s="52" t="str">
        <x:f>IF($A294="","",YEAR($A294))</x:f>
      </x:c>
      <x:c r="M294" s="38"/>
      <x:c r="N294" s="38"/>
    </x:row>
    <x:row r="295">
      <x:c r="A295" s="56"/>
      <x:c r="B295" s="38"/>
      <x:c r="C295" s="38"/>
      <x:c r="D295" s="38"/>
      <x:c r="E295" s="56"/>
      <x:c r="F295" s="58"/>
      <x:c r="G295" s="58"/>
      <x:c r="H295" s="58"/>
      <x:c r="I295" s="59" t="str">
        <x:f>IF($A295="","",MAX(0,$F295-$G295))</x:f>
      </x:c>
      <x:c r="J295" s="52" t="str">
        <x:f>IF($A295="","",IF($I295=0,"مسددة",IF($E295&lt;TODAY(),"المتأخر",IF($G295&gt;0,"مدفوعة جزئياً","مفتوحة"))))</x:f>
      </x:c>
      <x:c r="K295" s="52" t="n">
        <x:f>IF(OR($A295="",$I295=0,$E295&gt;=TODAY()),0,TODAY()-$E295)</x:f>
        <x:v>0</x:v>
      </x:c>
      <x:c r="L295" s="52" t="str">
        <x:f>IF($A295="","",YEAR($A295))</x:f>
      </x:c>
      <x:c r="M295" s="38"/>
      <x:c r="N295" s="38"/>
    </x:row>
    <x:row r="296">
      <x:c r="A296" s="56"/>
      <x:c r="B296" s="38"/>
      <x:c r="C296" s="38"/>
      <x:c r="D296" s="38"/>
      <x:c r="E296" s="56"/>
      <x:c r="F296" s="58"/>
      <x:c r="G296" s="58"/>
      <x:c r="H296" s="58"/>
      <x:c r="I296" s="59" t="str">
        <x:f>IF($A296="","",MAX(0,$F296-$G296))</x:f>
      </x:c>
      <x:c r="J296" s="52" t="str">
        <x:f>IF($A296="","",IF($I296=0,"مسددة",IF($E296&lt;TODAY(),"المتأخر",IF($G296&gt;0,"مدفوعة جزئياً","مفتوحة"))))</x:f>
      </x:c>
      <x:c r="K296" s="52" t="n">
        <x:f>IF(OR($A296="",$I296=0,$E296&gt;=TODAY()),0,TODAY()-$E296)</x:f>
        <x:v>0</x:v>
      </x:c>
      <x:c r="L296" s="52" t="str">
        <x:f>IF($A296="","",YEAR($A296))</x:f>
      </x:c>
      <x:c r="M296" s="38"/>
      <x:c r="N296" s="38"/>
    </x:row>
    <x:row r="297">
      <x:c r="A297" s="56"/>
      <x:c r="B297" s="38"/>
      <x:c r="C297" s="38"/>
      <x:c r="D297" s="38"/>
      <x:c r="E297" s="56"/>
      <x:c r="F297" s="58"/>
      <x:c r="G297" s="58"/>
      <x:c r="H297" s="58"/>
      <x:c r="I297" s="59" t="str">
        <x:f>IF($A297="","",MAX(0,$F297-$G297))</x:f>
      </x:c>
      <x:c r="J297" s="52" t="str">
        <x:f>IF($A297="","",IF($I297=0,"مسددة",IF($E297&lt;TODAY(),"المتأخر",IF($G297&gt;0,"مدفوعة جزئياً","مفتوحة"))))</x:f>
      </x:c>
      <x:c r="K297" s="52" t="n">
        <x:f>IF(OR($A297="",$I297=0,$E297&gt;=TODAY()),0,TODAY()-$E297)</x:f>
        <x:v>0</x:v>
      </x:c>
      <x:c r="L297" s="52" t="str">
        <x:f>IF($A297="","",YEAR($A297))</x:f>
      </x:c>
      <x:c r="M297" s="38"/>
      <x:c r="N297" s="38"/>
    </x:row>
    <x:row r="298">
      <x:c r="A298" s="56"/>
      <x:c r="B298" s="38"/>
      <x:c r="C298" s="38"/>
      <x:c r="D298" s="38"/>
      <x:c r="E298" s="56"/>
      <x:c r="F298" s="58"/>
      <x:c r="G298" s="58"/>
      <x:c r="H298" s="58"/>
      <x:c r="I298" s="59" t="str">
        <x:f>IF($A298="","",MAX(0,$F298-$G298))</x:f>
      </x:c>
      <x:c r="J298" s="52" t="str">
        <x:f>IF($A298="","",IF($I298=0,"مسددة",IF($E298&lt;TODAY(),"المتأخر",IF($G298&gt;0,"مدفوعة جزئياً","مفتوحة"))))</x:f>
      </x:c>
      <x:c r="K298" s="52" t="n">
        <x:f>IF(OR($A298="",$I298=0,$E298&gt;=TODAY()),0,TODAY()-$E298)</x:f>
        <x:v>0</x:v>
      </x:c>
      <x:c r="L298" s="52" t="str">
        <x:f>IF($A298="","",YEAR($A298))</x:f>
      </x:c>
      <x:c r="M298" s="38"/>
      <x:c r="N298" s="38"/>
    </x:row>
    <x:row r="299">
      <x:c r="A299" s="56"/>
      <x:c r="B299" s="38"/>
      <x:c r="C299" s="38"/>
      <x:c r="D299" s="38"/>
      <x:c r="E299" s="56"/>
      <x:c r="F299" s="58"/>
      <x:c r="G299" s="58"/>
      <x:c r="H299" s="58"/>
      <x:c r="I299" s="59" t="str">
        <x:f>IF($A299="","",MAX(0,$F299-$G299))</x:f>
      </x:c>
      <x:c r="J299" s="52" t="str">
        <x:f>IF($A299="","",IF($I299=0,"مسددة",IF($E299&lt;TODAY(),"المتأخر",IF($G299&gt;0,"مدفوعة جزئياً","مفتوحة"))))</x:f>
      </x:c>
      <x:c r="K299" s="52" t="n">
        <x:f>IF(OR($A299="",$I299=0,$E299&gt;=TODAY()),0,TODAY()-$E299)</x:f>
        <x:v>0</x:v>
      </x:c>
      <x:c r="L299" s="52" t="str">
        <x:f>IF($A299="","",YEAR($A299))</x:f>
      </x:c>
      <x:c r="M299" s="38"/>
      <x:c r="N299" s="38"/>
    </x:row>
    <x:row r="300">
      <x:c r="A300" s="56"/>
      <x:c r="B300" s="38"/>
      <x:c r="C300" s="38"/>
      <x:c r="D300" s="38"/>
      <x:c r="E300" s="56"/>
      <x:c r="F300" s="58"/>
      <x:c r="G300" s="58"/>
      <x:c r="H300" s="58"/>
      <x:c r="I300" s="59" t="str">
        <x:f>IF($A300="","",MAX(0,$F300-$G300))</x:f>
      </x:c>
      <x:c r="J300" s="52" t="str">
        <x:f>IF($A300="","",IF($I300=0,"مسددة",IF($E300&lt;TODAY(),"المتأخر",IF($G300&gt;0,"مدفوعة جزئياً","مفتوحة"))))</x:f>
      </x:c>
      <x:c r="K300" s="52" t="n">
        <x:f>IF(OR($A300="",$I300=0,$E300&gt;=TODAY()),0,TODAY()-$E300)</x:f>
        <x:v>0</x:v>
      </x:c>
      <x:c r="L300" s="52" t="str">
        <x:f>IF($A300="","",YEAR($A300))</x:f>
      </x:c>
      <x:c r="M300" s="38"/>
      <x:c r="N300" s="38"/>
    </x:row>
    <x:row r="301">
      <x:c r="A301" s="56"/>
      <x:c r="B301" s="38"/>
      <x:c r="C301" s="38"/>
      <x:c r="D301" s="38"/>
      <x:c r="E301" s="56"/>
      <x:c r="F301" s="58"/>
      <x:c r="G301" s="58"/>
      <x:c r="H301" s="58"/>
      <x:c r="I301" s="59" t="str">
        <x:f>IF($A301="","",MAX(0,$F301-$G301))</x:f>
      </x:c>
      <x:c r="J301" s="52" t="str">
        <x:f>IF($A301="","",IF($I301=0,"مسددة",IF($E301&lt;TODAY(),"المتأخر",IF($G301&gt;0,"مدفوعة جزئياً","مفتوحة"))))</x:f>
      </x:c>
      <x:c r="K301" s="52" t="n">
        <x:f>IF(OR($A301="",$I301=0,$E301&gt;=TODAY()),0,TODAY()-$E301)</x:f>
        <x:v>0</x:v>
      </x:c>
      <x:c r="L301" s="52" t="str">
        <x:f>IF($A301="","",YEAR($A301))</x:f>
      </x:c>
      <x:c r="M301" s="38"/>
      <x:c r="N301" s="38"/>
    </x:row>
    <x:row r="302">
      <x:c r="A302" s="56"/>
      <x:c r="B302" s="38"/>
      <x:c r="C302" s="38"/>
      <x:c r="D302" s="38"/>
      <x:c r="E302" s="56"/>
      <x:c r="F302" s="58"/>
      <x:c r="G302" s="58"/>
      <x:c r="H302" s="58"/>
      <x:c r="I302" s="59" t="str">
        <x:f>IF($A302="","",MAX(0,$F302-$G302))</x:f>
      </x:c>
      <x:c r="J302" s="52" t="str">
        <x:f>IF($A302="","",IF($I302=0,"مسددة",IF($E302&lt;TODAY(),"المتأخر",IF($G302&gt;0,"مدفوعة جزئياً","مفتوحة"))))</x:f>
      </x:c>
      <x:c r="K302" s="52" t="n">
        <x:f>IF(OR($A302="",$I302=0,$E302&gt;=TODAY()),0,TODAY()-$E302)</x:f>
        <x:v>0</x:v>
      </x:c>
      <x:c r="L302" s="52" t="str">
        <x:f>IF($A302="","",YEAR($A302))</x:f>
      </x:c>
      <x:c r="M302" s="38"/>
      <x:c r="N302" s="38"/>
    </x:row>
    <x:row r="303">
      <x:c r="A303" s="56"/>
      <x:c r="B303" s="38"/>
      <x:c r="C303" s="38"/>
      <x:c r="D303" s="38"/>
      <x:c r="E303" s="56"/>
      <x:c r="F303" s="58"/>
      <x:c r="G303" s="58"/>
      <x:c r="H303" s="58"/>
      <x:c r="I303" s="59" t="str">
        <x:f>IF($A303="","",MAX(0,$F303-$G303))</x:f>
      </x:c>
      <x:c r="J303" s="52" t="str">
        <x:f>IF($A303="","",IF($I303=0,"مسددة",IF($E303&lt;TODAY(),"المتأخر",IF($G303&gt;0,"مدفوعة جزئياً","مفتوحة"))))</x:f>
      </x:c>
      <x:c r="K303" s="52" t="n">
        <x:f>IF(OR($A303="",$I303=0,$E303&gt;=TODAY()),0,TODAY()-$E303)</x:f>
        <x:v>0</x:v>
      </x:c>
      <x:c r="L303" s="52" t="str">
        <x:f>IF($A303="","",YEAR($A303))</x:f>
      </x:c>
      <x:c r="M303" s="38"/>
      <x:c r="N303" s="38"/>
    </x:row>
    <x:row r="304">
      <x:c r="A304" s="56"/>
      <x:c r="B304" s="38"/>
      <x:c r="C304" s="38"/>
      <x:c r="D304" s="38"/>
      <x:c r="E304" s="56"/>
      <x:c r="F304" s="58"/>
      <x:c r="G304" s="58"/>
      <x:c r="H304" s="58"/>
      <x:c r="I304" s="59" t="str">
        <x:f>IF($A304="","",MAX(0,$F304-$G304))</x:f>
      </x:c>
      <x:c r="J304" s="52" t="str">
        <x:f>IF($A304="","",IF($I304=0,"مسددة",IF($E304&lt;TODAY(),"المتأخر",IF($G304&gt;0,"مدفوعة جزئياً","مفتوحة"))))</x:f>
      </x:c>
      <x:c r="K304" s="52" t="n">
        <x:f>IF(OR($A304="",$I304=0,$E304&gt;=TODAY()),0,TODAY()-$E304)</x:f>
        <x:v>0</x:v>
      </x:c>
      <x:c r="L304" s="52" t="str">
        <x:f>IF($A304="","",YEAR($A304))</x:f>
      </x:c>
      <x:c r="M304" s="38"/>
      <x:c r="N304" s="38"/>
    </x:row>
    <x:row r="305">
      <x:c r="A305" s="56"/>
      <x:c r="B305" s="38"/>
      <x:c r="C305" s="38"/>
      <x:c r="D305" s="38"/>
      <x:c r="E305" s="56"/>
      <x:c r="F305" s="58"/>
      <x:c r="G305" s="58"/>
      <x:c r="H305" s="58"/>
      <x:c r="I305" s="59" t="str">
        <x:f>IF($A305="","",MAX(0,$F305-$G305))</x:f>
      </x:c>
      <x:c r="J305" s="52" t="str">
        <x:f>IF($A305="","",IF($I305=0,"مسددة",IF($E305&lt;TODAY(),"المتأخر",IF($G305&gt;0,"مدفوعة جزئياً","مفتوحة"))))</x:f>
      </x:c>
      <x:c r="K305" s="52" t="n">
        <x:f>IF(OR($A305="",$I305=0,$E305&gt;=TODAY()),0,TODAY()-$E305)</x:f>
        <x:v>0</x:v>
      </x:c>
      <x:c r="L305" s="52" t="str">
        <x:f>IF($A305="","",YEAR($A305))</x:f>
      </x:c>
      <x:c r="M305" s="38"/>
      <x:c r="N305" s="38"/>
    </x:row>
  </x:sheetData>
  <x:mergeCells>
    <x:mergeCell ref="A1:N2"/>
    <x:mergeCell ref="A3:N3"/>
  </x:mergeCells>
  <x:conditionalFormatting sqref="J6:J305">
    <x:cfRule type="expression" dxfId="0" priority="1">
      <x:formula>$J6="Overdue"</x:formula>
    </x:cfRule>
  </x:conditionalFormatting>
  <x:conditionalFormatting sqref="I6:I305">
    <x:cfRule type="cellIs" dxfId="1" priority="2" operator="greaterThan">
      <x:formula>0</x:formula>
    </x:cfRule>
  </x:conditionalFormatting>
  <x:dataValidations count="1">
    <x:dataValidation type="list" sqref="C6:C305">
      <x:formula1>SETUP!$A$13:$A$22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rightToLeft="1" workbookViewId="0"/>
  </x:sheetViews>
  <x:sheetFormatPr defaultRowHeight="15"/>
  <x:cols>
    <x:col min="1" max="1" width="20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>
      <x:c r="A1" s="4" t="str">
        <x:v>ملخص الذمم المدينة</x:v>
      </x:c>
      <x:c r="B1" s="4"/>
      <x:c r="C1" s="4"/>
      <x:c r="D1" s="4"/>
      <x:c r="E1" s="4"/>
      <x:c r="F1" s="4"/>
      <x:c r="G1" s="4"/>
      <x:c r="H1" s="4"/>
    </x:row>
    <x:row r="2">
      <x:c r="A2" s="4"/>
      <x:c r="B2" s="4"/>
      <x:c r="C2" s="4"/>
      <x:c r="D2" s="4"/>
      <x:c r="E2" s="4"/>
      <x:c r="F2" s="4"/>
      <x:c r="G2" s="4"/>
      <x:c r="H2" s="4"/>
    </x:row>
    <x:row r="4">
      <x:c r="A4" s="45" t="str">
        <x:v>المؤشر</x:v>
      </x:c>
      <x:c r="B4" s="45" t="str">
        <x:v>القيمة</x:v>
      </x:c>
      <x:c r="C4" s="45" t="str">
        <x:v>المؤشر</x:v>
      </x:c>
      <x:c r="D4" s="45" t="str">
        <x:v>القيمة</x:v>
      </x:c>
      <x:c r="E4" s="45" t="str">
        <x:v>المؤشر</x:v>
      </x:c>
      <x:c r="F4" s="45" t="str">
        <x:v>القيمة</x:v>
      </x:c>
      <x:c r="G4" s="45" t="str">
        <x:v>المؤشر</x:v>
      </x:c>
      <x:c r="H4" s="45" t="str">
        <x:v>القيمة</x:v>
      </x:c>
    </x:row>
    <x:row r="5">
      <x:c r="A5" s="62" t="str">
        <x:v>إجمالي الفواتير</x:v>
      </x:c>
      <x:c r="B5" s="72" t="n">
        <x:f>SUM(الفواتير!F6:F305)</x:f>
        <x:v>0</x:v>
      </x:c>
      <x:c r="C5" s="73" t="str">
        <x:v>إجمالي المدفوع</x:v>
      </x:c>
      <x:c r="D5" s="72" t="n">
        <x:f>SUM(الفواتير!G6:G305)</x:f>
        <x:v>0</x:v>
      </x:c>
      <x:c r="E5" s="73" t="str">
        <x:v>المستحق</x:v>
      </x:c>
      <x:c r="F5" s="72" t="n">
        <x:f>SUM(الفواتير!I6:I305)</x:f>
        <x:v>0</x:v>
      </x:c>
      <x:c r="G5" s="73" t="str">
        <x:v>المتأخر</x:v>
      </x:c>
      <x:c r="H5" s="72" t="n">
        <x:f>SUMIFS(الفواتير!I6:I305,الفواتير!J6:J305,"المتأخر")</x:f>
        <x:v>0</x:v>
      </x:c>
    </x:row>
    <x:row r="6">
      <x:c r="A6" s="62" t="str">
        <x:v>الفواتير</x:v>
      </x:c>
      <x:c r="B6" s="67" t="n">
        <x:f>COUNTIF(الفواتير!A6:A305,"&gt;0")</x:f>
        <x:v>0</x:v>
      </x:c>
      <x:c r="C6" s="62" t="str">
        <x:v>فواتير مسددة</x:v>
      </x:c>
      <x:c r="D6" s="67" t="n">
        <x:f>COUNTIF(الفواتير!J6:J305,"مسددة")</x:f>
        <x:v>0</x:v>
      </x:c>
      <x:c r="E6" s="62" t="str">
        <x:v>مفتوحة / جزئية</x:v>
      </x:c>
      <x:c r="F6" s="67" t="n">
        <x:f>COUNTIF(الفواتير!J6:J305,"مفتوحة")+COUNTIF(الفواتير!J6:J305,"مدفوعة جزئياً")</x:f>
        <x:v>0</x:v>
      </x:c>
      <x:c r="G6" s="62" t="str">
        <x:v>فواتير متأخرة</x:v>
      </x:c>
      <x:c r="H6" s="67" t="n">
        <x:f>COUNTIF(الفواتير!J6:J305,"المتأخر")</x:f>
        <x:v>0</x:v>
      </x:c>
    </x:row>
    <x:row r="9">
      <x:c r="A9" s="16" t="str">
        <x:v>ملخص أعمار الديون</x:v>
      </x:c>
      <x:c r="B9" s="16"/>
      <x:c r="C9" s="16"/>
      <x:c r="D9" s="16"/>
      <x:c r="E9" s="16"/>
      <x:c r="F9" s="16"/>
      <x:c r="G9" s="16"/>
      <x:c r="H9" s="16"/>
    </x:row>
    <x:row r="11">
      <x:c r="A11" s="45" t="str">
        <x:v>فئة العمر</x:v>
      </x:c>
      <x:c r="B11" s="45" t="str">
        <x:v>المستحق</x:v>
      </x:c>
      <x:c r="C11" s="45" t="str">
        <x:v>الفواتير</x:v>
      </x:c>
    </x:row>
    <x:row r="12">
      <x:c r="A12" t="str">
        <x:v>غير مستحق</x:v>
      </x:c>
      <x:c r="B12" s="76" t="n">
        <x:f>SUMIFS(الفواتير!I6:I305,الفواتير!I6:I305,"&gt;0",الفواتير!E6:E305,"&gt;="&amp;TODAY())</x:f>
        <x:v>0</x:v>
      </x:c>
      <x:c r="C12" t="n">
        <x:f>COUNTIFS(الفواتير!I6:I305,"&gt;0",الفواتير!E6:E305,"&gt;="&amp;TODAY())</x:f>
        <x:v>0</x:v>
      </x:c>
    </x:row>
    <x:row r="13">
      <x:c r="A13" t="str">
        <x:v>1-30 يوم</x:v>
      </x:c>
      <x:c r="B13" s="76" t="n">
        <x:f>SUMIFS(الفواتير!I6:I305,الفواتير!K6:K305,"&gt;=1",الفواتير!K6:K305,"&lt;=30")</x:f>
        <x:v>0</x:v>
      </x:c>
      <x:c r="C13" t="n">
        <x:f>COUNTIFS(الفواتير!K6:K305,"&gt;=1",الفواتير!K6:K305,"&lt;=30")</x:f>
        <x:v>0</x:v>
      </x:c>
    </x:row>
    <x:row r="14">
      <x:c r="A14" t="str">
        <x:v>31-60 يوم</x:v>
      </x:c>
      <x:c r="B14" s="76" t="n">
        <x:f>SUMIFS(الفواتير!I6:I305,الفواتير!K6:K305,"&gt;=31",الفواتير!K6:K305,"&lt;=60")</x:f>
        <x:v>0</x:v>
      </x:c>
      <x:c r="C14" t="n">
        <x:f>COUNTIFS(الفواتير!K6:K305,"&gt;=31",الفواتير!K6:K305,"&lt;=60")</x:f>
        <x:v>0</x:v>
      </x:c>
    </x:row>
    <x:row r="15">
      <x:c r="A15" t="str">
        <x:v>61-90 يوم</x:v>
      </x:c>
      <x:c r="B15" s="76" t="n">
        <x:f>SUMIFS(الفواتير!I6:I305,الفواتير!K6:K305,"&gt;=61",الفواتير!K6:K305,"&lt;=90")</x:f>
        <x:v>0</x:v>
      </x:c>
      <x:c r="C15" t="n">
        <x:f>COUNTIFS(الفواتير!K6:K305,"&gt;=61",الفواتير!K6:K305,"&lt;=90")</x:f>
        <x:v>0</x:v>
      </x:c>
    </x:row>
    <x:row r="16">
      <x:c r="A16" t="str">
        <x:v>أكثر من 90 يوم</x:v>
      </x:c>
      <x:c r="B16" s="76" t="n">
        <x:f>SUMIFS(الفواتير!I6:I305,الفواتير!K6:K305,"&gt;90")</x:f>
        <x:v>0</x:v>
      </x:c>
      <x:c r="C16" t="n">
        <x:f>COUNTIF(الفواتير!K6:K305,"&gt;90")</x:f>
        <x:v>0</x:v>
      </x:c>
    </x:row>
  </x:sheetData>
  <x:mergeCells>
    <x:mergeCell ref="A1:H2"/>
    <x:mergeCell ref="A9:H9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rightToLeft="1" workbookViewId="0"/>
  </x:sheetViews>
  <x:sheetFormatPr defaultRowHeight="15"/>
  <x:cols>
    <x:col min="1" max="1" width="25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8" max="8" width="28" hidden="0" customWidth="1"/>
    <x:col min="9" max="9" width="18" hidden="0" customWidth="1"/>
    <x:col min="10" max="10" width="18" hidden="0" customWidth="1"/>
  </x:cols>
  <x:sheetData>
    <x:row r="1">
      <x:c r="A1" s="4" t="str">
        <x:v>ملخص العملاء</x:v>
      </x:c>
      <x:c r="B1" s="4"/>
      <x:c r="C1" s="4"/>
      <x:c r="D1" s="4"/>
      <x:c r="E1" s="4"/>
      <x:c r="F1" s="4"/>
    </x:row>
    <x:row r="2">
      <x:c r="A2" s="4"/>
      <x:c r="B2" s="4"/>
      <x:c r="C2" s="4"/>
      <x:c r="D2" s="4"/>
      <x:c r="E2" s="4"/>
      <x:c r="F2" s="4"/>
    </x:row>
    <x:row r="4">
      <x:c r="A4" s="45" t="str">
        <x:v>العميل</x:v>
      </x:c>
      <x:c r="B4" s="45" t="str">
        <x:v>إجمالي الفواتير</x:v>
      </x:c>
      <x:c r="C4" s="45" t="str">
        <x:v>إجمالي المدفوع</x:v>
      </x:c>
      <x:c r="D4" s="45" t="str">
        <x:v>المستحق</x:v>
      </x:c>
      <x:c r="E4" s="45" t="str">
        <x:v>فواتير مفتوحة</x:v>
      </x:c>
      <x:c r="F4" s="45" t="str">
        <x:v>فواتير متأخرة</x:v>
      </x:c>
      <x:c r="H4" s="16" t="str">
        <x:v>ملخص الذمم</x:v>
      </x:c>
      <x:c r="I4" s="16"/>
      <x:c r="J4" s="16"/>
    </x:row>
    <x:row r="5">
      <x:c r="A5" t="str">
        <x:f>الإعداد!$A$13</x:f>
        <x:v>العميل أ</x:v>
      </x:c>
      <x:c r="B5" s="76" t="n">
        <x:f>SUMIF(الفواتير!$C$6:$C$305,A5,الفواتير!$F$6:$F$305)</x:f>
        <x:v>0</x:v>
      </x:c>
      <x:c r="C5" s="76" t="n">
        <x:f>SUMIF(الفواتير!$C$6:$C$305,A5,الفواتير!$G$6:$G$305)</x:f>
        <x:v>0</x:v>
      </x:c>
      <x:c r="D5" s="76" t="n">
        <x:f>SUMIF(الفواتير!$C$6:$C$305,A5,الفواتير!$I$6:$I$305)</x:f>
        <x:v>0</x:v>
      </x:c>
      <x:c r="E5" t="n">
        <x:f>COUNTIFS(الفواتير!$C$6:$C$305,A5,الفواتير!$I$6:$I$305,"&gt;0")</x:f>
        <x:v>0</x:v>
      </x:c>
      <x:c r="F5" t="n">
        <x:f>COUNTIFS(الفواتير!$C$6:$C$305,A5,الفواتير!$J$6:$J$305,"المتأخر")</x:f>
        <x:v>0</x:v>
      </x:c>
    </x:row>
    <x:row r="6">
      <x:c r="A6" t="str">
        <x:f>الإعداد!$A$14</x:f>
        <x:v>العميل ب</x:v>
      </x:c>
      <x:c r="B6" s="76" t="n">
        <x:f>SUMIF(الفواتير!$C$6:$C$305,A6,الفواتير!$F$6:$F$305)</x:f>
        <x:v>0</x:v>
      </x:c>
      <x:c r="C6" s="76" t="n">
        <x:f>SUMIF(الفواتير!$C$6:$C$305,A6,الفواتير!$G$6:$G$305)</x:f>
        <x:v>0</x:v>
      </x:c>
      <x:c r="D6" s="76" t="n">
        <x:f>SUMIF(الفواتير!$C$6:$C$305,A6,الفواتير!$I$6:$I$305)</x:f>
        <x:v>0</x:v>
      </x:c>
      <x:c r="E6" t="n">
        <x:f>COUNTIFS(الفواتير!$C$6:$C$305,A6,الفواتير!$I$6:$I$305,"&gt;0")</x:f>
        <x:v>0</x:v>
      </x:c>
      <x:c r="F6" t="n">
        <x:f>COUNTIFS(الفواتير!$C$6:$C$305,A6,الفواتير!$J$6:$J$305,"المتأخر")</x:f>
        <x:v>0</x:v>
      </x:c>
      <x:c r="H6" s="82" t="str">
        <x:v>أعلى عميل مستحق</x:v>
      </x:c>
      <x:c r="I6" s="67" t="str">
        <x:f>IF(SUM(D5:D14)=0,"لا توجد ذمم مستحقة",INDEX(A5:A14,MATCH(MAX(D5:D14),D5:D14,0)))</x:f>
        <x:v>لا توجد ذمم مستحقة</x:v>
      </x:c>
    </x:row>
    <x:row r="7">
      <x:c r="A7" t="str">
        <x:f>الإعداد!$A$15</x:f>
        <x:v>العميل ج</x:v>
      </x:c>
      <x:c r="B7" s="76" t="n">
        <x:f>SUMIF(الفواتير!$C$6:$C$305,A7,الفواتير!$F$6:$F$305)</x:f>
        <x:v>0</x:v>
      </x:c>
      <x:c r="C7" s="76" t="n">
        <x:f>SUMIF(الفواتير!$C$6:$C$305,A7,الفواتير!$G$6:$G$305)</x:f>
        <x:v>0</x:v>
      </x:c>
      <x:c r="D7" s="76" t="n">
        <x:f>SUMIF(الفواتير!$C$6:$C$305,A7,الفواتير!$I$6:$I$305)</x:f>
        <x:v>0</x:v>
      </x:c>
      <x:c r="E7" t="n">
        <x:f>COUNTIFS(الفواتير!$C$6:$C$305,A7,الفواتير!$I$6:$I$305,"&gt;0")</x:f>
        <x:v>0</x:v>
      </x:c>
      <x:c r="F7" t="n">
        <x:f>COUNTIFS(الفواتير!$C$6:$C$305,A7,الفواتير!$J$6:$J$305,"المتأخر")</x:f>
        <x:v>0</x:v>
      </x:c>
      <x:c r="H7" s="82" t="str">
        <x:v>أعلى رصيد مستحق</x:v>
      </x:c>
      <x:c r="I7" s="72" t="n">
        <x:f>MAX(D5:D14)</x:f>
        <x:v>0</x:v>
      </x:c>
    </x:row>
    <x:row r="8">
      <x:c r="A8" t="str">
        <x:f>الإعداد!$A$16</x:f>
        <x:v>العميل د</x:v>
      </x:c>
      <x:c r="B8" s="76" t="n">
        <x:f>SUMIF(الفواتير!$C$6:$C$305,A8,الفواتير!$F$6:$F$305)</x:f>
        <x:v>0</x:v>
      </x:c>
      <x:c r="C8" s="76" t="n">
        <x:f>SUMIF(الفواتير!$C$6:$C$305,A8,الفواتير!$G$6:$G$305)</x:f>
        <x:v>0</x:v>
      </x:c>
      <x:c r="D8" s="76" t="n">
        <x:f>SUMIF(الفواتير!$C$6:$C$305,A8,الفواتير!$I$6:$I$305)</x:f>
        <x:v>0</x:v>
      </x:c>
      <x:c r="E8" t="n">
        <x:f>COUNTIFS(الفواتير!$C$6:$C$305,A8,الفواتير!$I$6:$I$305,"&gt;0")</x:f>
        <x:v>0</x:v>
      </x:c>
      <x:c r="F8" t="n">
        <x:f>COUNTIFS(الفواتير!$C$6:$C$305,A8,الفواتير!$J$6:$J$305,"المتأخر")</x:f>
        <x:v>0</x:v>
      </x:c>
      <x:c r="H8" s="82" t="str">
        <x:v>عملاء لديهم رصيد</x:v>
      </x:c>
      <x:c r="I8" s="81" t="n">
        <x:f>COUNTIF(D5:D14,"&gt;0")</x:f>
        <x:v>0</x:v>
      </x:c>
    </x:row>
    <x:row r="9">
      <x:c r="A9" t="str">
        <x:f>الإعداد!$A$17</x:f>
        <x:v>العميل هـ</x:v>
      </x:c>
      <x:c r="B9" s="76" t="n">
        <x:f>SUMIF(الفواتير!$C$6:$C$305,A9,الفواتير!$F$6:$F$305)</x:f>
        <x:v>0</x:v>
      </x:c>
      <x:c r="C9" s="76" t="n">
        <x:f>SUMIF(الفواتير!$C$6:$C$305,A9,الفواتير!$G$6:$G$305)</x:f>
        <x:v>0</x:v>
      </x:c>
      <x:c r="D9" s="76" t="n">
        <x:f>SUMIF(الفواتير!$C$6:$C$305,A9,الفواتير!$I$6:$I$305)</x:f>
        <x:v>0</x:v>
      </x:c>
      <x:c r="E9" t="n">
        <x:f>COUNTIFS(الفواتير!$C$6:$C$305,A9,الفواتير!$I$6:$I$305,"&gt;0")</x:f>
        <x:v>0</x:v>
      </x:c>
      <x:c r="F9" t="n">
        <x:f>COUNTIFS(الفواتير!$C$6:$C$305,A9,الفواتير!$J$6:$J$305,"المتأخر")</x:f>
        <x:v>0</x:v>
      </x:c>
      <x:c r="H9" s="82" t="str">
        <x:v>إجمالي المستحق</x:v>
      </x:c>
      <x:c r="I9" s="72" t="n">
        <x:f>SUM(D5:D14)</x:f>
        <x:v>0</x:v>
      </x:c>
    </x:row>
    <x:row r="10">
      <x:c r="A10" t="str">
        <x:f>الإعداد!$A$18</x:f>
        <x:v>العميل و</x:v>
      </x:c>
      <x:c r="B10" s="76" t="n">
        <x:f>SUMIF(الفواتير!$C$6:$C$305,A10,الفواتير!$F$6:$F$305)</x:f>
        <x:v>0</x:v>
      </x:c>
      <x:c r="C10" s="76" t="n">
        <x:f>SUMIF(الفواتير!$C$6:$C$305,A10,الفواتير!$G$6:$G$305)</x:f>
        <x:v>0</x:v>
      </x:c>
      <x:c r="D10" s="76" t="n">
        <x:f>SUMIF(الفواتير!$C$6:$C$305,A10,الفواتير!$I$6:$I$305)</x:f>
        <x:v>0</x:v>
      </x:c>
      <x:c r="E10" t="n">
        <x:f>COUNTIFS(الفواتير!$C$6:$C$305,A10,الفواتير!$I$6:$I$305,"&gt;0")</x:f>
        <x:v>0</x:v>
      </x:c>
      <x:c r="F10" t="n">
        <x:f>COUNTIFS(الفواتير!$C$6:$C$305,A10,الفواتير!$J$6:$J$305,"المتأخر")</x:f>
        <x:v>0</x:v>
      </x:c>
    </x:row>
    <x:row r="11">
      <x:c r="A11" t="str">
        <x:f>الإعداد!$A$19</x:f>
        <x:v>العميل ز</x:v>
      </x:c>
      <x:c r="B11" s="76" t="n">
        <x:f>SUMIF(الفواتير!$C$6:$C$305,A11,الفواتير!$F$6:$F$305)</x:f>
        <x:v>0</x:v>
      </x:c>
      <x:c r="C11" s="76" t="n">
        <x:f>SUMIF(الفواتير!$C$6:$C$305,A11,الفواتير!$G$6:$G$305)</x:f>
        <x:v>0</x:v>
      </x:c>
      <x:c r="D11" s="76" t="n">
        <x:f>SUMIF(الفواتير!$C$6:$C$305,A11,الفواتير!$I$6:$I$305)</x:f>
        <x:v>0</x:v>
      </x:c>
      <x:c r="E11" t="n">
        <x:f>COUNTIFS(الفواتير!$C$6:$C$305,A11,الفواتير!$I$6:$I$305,"&gt;0")</x:f>
        <x:v>0</x:v>
      </x:c>
      <x:c r="F11" t="n">
        <x:f>COUNTIFS(الفواتير!$C$6:$C$305,A11,الفواتير!$J$6:$J$305,"المتأخر")</x:f>
        <x:v>0</x:v>
      </x:c>
    </x:row>
    <x:row r="12">
      <x:c r="A12" t="str">
        <x:f>الإعداد!$A$20</x:f>
        <x:v>العميل ح</x:v>
      </x:c>
      <x:c r="B12" s="76" t="n">
        <x:f>SUMIF(الفواتير!$C$6:$C$305,A12,الفواتير!$F$6:$F$305)</x:f>
        <x:v>0</x:v>
      </x:c>
      <x:c r="C12" s="76" t="n">
        <x:f>SUMIF(الفواتير!$C$6:$C$305,A12,الفواتير!$G$6:$G$305)</x:f>
        <x:v>0</x:v>
      </x:c>
      <x:c r="D12" s="76" t="n">
        <x:f>SUMIF(الفواتير!$C$6:$C$305,A12,الفواتير!$I$6:$I$305)</x:f>
        <x:v>0</x:v>
      </x:c>
      <x:c r="E12" t="n">
        <x:f>COUNTIFS(الفواتير!$C$6:$C$305,A12,الفواتير!$I$6:$I$305,"&gt;0")</x:f>
        <x:v>0</x:v>
      </x:c>
      <x:c r="F12" t="n">
        <x:f>COUNTIFS(الفواتير!$C$6:$C$305,A12,الفواتير!$J$6:$J$305,"المتأخر")</x:f>
        <x:v>0</x:v>
      </x:c>
    </x:row>
    <x:row r="13">
      <x:c r="A13" t="str">
        <x:f>الإعداد!$A$21</x:f>
        <x:v>العميل ط</x:v>
      </x:c>
      <x:c r="B13" s="76" t="n">
        <x:f>SUMIF(الفواتير!$C$6:$C$305,A13,الفواتير!$F$6:$F$305)</x:f>
        <x:v>0</x:v>
      </x:c>
      <x:c r="C13" s="76" t="n">
        <x:f>SUMIF(الفواتير!$C$6:$C$305,A13,الفواتير!$G$6:$G$305)</x:f>
        <x:v>0</x:v>
      </x:c>
      <x:c r="D13" s="76" t="n">
        <x:f>SUMIF(الفواتير!$C$6:$C$305,A13,الفواتير!$I$6:$I$305)</x:f>
        <x:v>0</x:v>
      </x:c>
      <x:c r="E13" t="n">
        <x:f>COUNTIFS(الفواتير!$C$6:$C$305,A13,الفواتير!$I$6:$I$305,"&gt;0")</x:f>
        <x:v>0</x:v>
      </x:c>
      <x:c r="F13" t="n">
        <x:f>COUNTIFS(الفواتير!$C$6:$C$305,A13,الفواتير!$J$6:$J$305,"المتأخر")</x:f>
        <x:v>0</x:v>
      </x:c>
    </x:row>
    <x:row r="14">
      <x:c r="A14" t="str">
        <x:f>الإعداد!$A$22</x:f>
        <x:v>العميل ي</x:v>
      </x:c>
      <x:c r="B14" s="76" t="n">
        <x:f>SUMIF(الفواتير!$C$6:$C$305,A14,الفواتير!$F$6:$F$305)</x:f>
        <x:v>0</x:v>
      </x:c>
      <x:c r="C14" s="76" t="n">
        <x:f>SUMIF(الفواتير!$C$6:$C$305,A14,الفواتير!$G$6:$G$305)</x:f>
        <x:v>0</x:v>
      </x:c>
      <x:c r="D14" s="76" t="n">
        <x:f>SUMIF(الفواتير!$C$6:$C$305,A14,الفواتير!$I$6:$I$305)</x:f>
        <x:v>0</x:v>
      </x:c>
      <x:c r="E14" t="n">
        <x:f>COUNTIFS(الفواتير!$C$6:$C$305,A14,الفواتير!$I$6:$I$305,"&gt;0")</x:f>
        <x:v>0</x:v>
      </x:c>
      <x:c r="F14" t="n">
        <x:f>COUNTIFS(الفواتير!$C$6:$C$305,A14,الفواتير!$J$6:$J$305,"المتأخر")</x:f>
        <x:v>0</x:v>
      </x:c>
    </x:row>
  </x:sheetData>
  <x:mergeCells>
    <x:mergeCell ref="A1:F2"/>
    <x:mergeCell ref="H4:J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rightToLeft="1" workbookViewId="0"/>
  </x:sheetViews>
  <x:sheetFormatPr defaultRowHeight="15"/>
  <x:cols>
    <x:col min="7" max="7" width="24" hidden="0" customWidth="1"/>
    <x:col min="8" max="8" width="16" hidden="0" customWidth="1"/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>
      <x:c r="A1" s="4" t="str">
        <x:v>لوحة الذمم المدينة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>
      <x:c r="A3" s="10" t="str">
        <x:f>IF(الإعداد!B6="","متابعة الفواتير والذمم المدينة",الإعداد!B6)&amp;"  •  "&amp;الإعداد!B7&amp;"  •  "&amp;الإعداد!B8</x:f>
        <x:v>Invoice &amp; Receivables Tracker  •  USD  •  2026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</x:row>
    <x:row r="5">
      <x:c r="A5" s="78" t="str">
        <x:v>إجمالي الفواتير</x:v>
      </x:c>
      <x:c r="B5" s="78"/>
      <x:c r="C5" s="78"/>
      <x:c r="D5" s="78" t="str">
        <x:v>إجمالي المدفوع</x:v>
      </x:c>
      <x:c r="E5" s="78"/>
      <x:c r="F5" s="78"/>
      <x:c r="G5" s="78" t="str">
        <x:v>المستحق</x:v>
      </x:c>
      <x:c r="H5" s="78"/>
      <x:c r="I5" s="78"/>
      <x:c r="J5" s="78" t="str">
        <x:v>المتأخر</x:v>
      </x:c>
      <x:c r="K5" s="78"/>
      <x:c r="L5" s="78"/>
    </x:row>
    <x:row r="6">
      <x:c r="A6" s="72" t="n">
        <x:f>'ملخص الذمم'!B5</x:f>
        <x:v>0</x:v>
      </x:c>
      <x:c r="B6" s="72"/>
      <x:c r="C6" s="72"/>
      <x:c r="D6" s="72" t="n">
        <x:f>'ملخص الذمم'!D5</x:f>
        <x:v>0</x:v>
      </x:c>
      <x:c r="E6" s="72"/>
      <x:c r="F6" s="72"/>
      <x:c r="G6" s="72" t="n">
        <x:f>'ملخص الذمم'!F5</x:f>
        <x:v>0</x:v>
      </x:c>
      <x:c r="H6" s="72"/>
      <x:c r="I6" s="72"/>
      <x:c r="J6" s="72" t="n">
        <x:f>'ملخص الذمم'!H5</x:f>
        <x:v>0</x:v>
      </x:c>
      <x:c r="K6" s="72"/>
      <x:c r="L6" s="72"/>
    </x:row>
    <x:row r="7">
      <x:c r="A7" s="72"/>
      <x:c r="B7" s="72"/>
      <x:c r="C7" s="72"/>
      <x:c r="D7" s="72"/>
      <x:c r="E7" s="72"/>
      <x:c r="F7" s="72"/>
      <x:c r="G7" s="72"/>
      <x:c r="H7" s="72"/>
      <x:c r="I7" s="72"/>
      <x:c r="J7" s="72"/>
      <x:c r="K7" s="72"/>
      <x:c r="L7" s="72"/>
    </x:row>
    <x:row r="8">
      <x:c r="A8" s="72"/>
      <x:c r="B8" s="72"/>
      <x:c r="C8" s="72"/>
      <x:c r="D8" s="72"/>
      <x:c r="E8" s="72"/>
      <x:c r="F8" s="72"/>
      <x:c r="G8" s="72"/>
      <x:c r="H8" s="72"/>
      <x:c r="I8" s="72"/>
      <x:c r="J8" s="72"/>
      <x:c r="K8" s="72"/>
      <x:c r="L8" s="72"/>
    </x:row>
    <x:row r="11">
      <x:c r="A11" s="16" t="str">
        <x:v>أعمار الأرصدة المستحقة</x:v>
      </x:c>
      <x:c r="B11" s="16"/>
      <x:c r="C11" s="16"/>
      <x:c r="D11" s="16"/>
      <x:c r="E11" s="16"/>
      <x:c r="F11" s="16"/>
      <x:c r="G11" s="16" t="str">
        <x:v>الأرصدة حسب العميل</x:v>
      </x:c>
      <x:c r="H11" s="16"/>
      <x:c r="I11" s="16"/>
      <x:c r="J11" s="16"/>
      <x:c r="K11" s="16"/>
      <x:c r="L11" s="16"/>
    </x:row>
    <x:row r="12">
      <x:c r="A12" s="45" t="str">
        <x:v>فئة العمر</x:v>
      </x:c>
      <x:c r="B12" s="45" t="str">
        <x:v>المستحق</x:v>
      </x:c>
      <x:c r="G12" s="45" t="str">
        <x:v>العميل</x:v>
      </x:c>
      <x:c r="H12" s="45" t="str">
        <x:v>المستحق</x:v>
      </x:c>
    </x:row>
    <x:row r="13">
      <x:c r="A13" t="str">
        <x:f>'ملخص الذمم'!A12</x:f>
        <x:v>غير مستحق</x:v>
      </x:c>
      <x:c r="B13" s="76" t="n">
        <x:f>'ملخص الذمم'!B12</x:f>
        <x:v>0</x:v>
      </x:c>
      <x:c r="G13" t="str">
        <x:f>'ملخص العملاء'!A5</x:f>
        <x:v>العميل أ</x:v>
      </x:c>
      <x:c r="H13" s="76" t="n">
        <x:f>'ملخص العملاء'!D5</x:f>
        <x:v>0</x:v>
      </x:c>
    </x:row>
    <x:row r="14">
      <x:c r="A14" t="str">
        <x:f>'ملخص الذمم'!A13</x:f>
        <x:v>1-30 يوم</x:v>
      </x:c>
      <x:c r="B14" s="76" t="n">
        <x:f>'ملخص الذمم'!B13</x:f>
        <x:v>0</x:v>
      </x:c>
      <x:c r="G14" t="str">
        <x:f>'ملخص العملاء'!A6</x:f>
        <x:v>العميل ب</x:v>
      </x:c>
      <x:c r="H14" s="76" t="n">
        <x:f>'ملخص العملاء'!D6</x:f>
        <x:v>0</x:v>
      </x:c>
    </x:row>
    <x:row r="15">
      <x:c r="A15" t="str">
        <x:f>'ملخص الذمم'!A14</x:f>
        <x:v>31-60 يوم</x:v>
      </x:c>
      <x:c r="B15" s="76" t="n">
        <x:f>'ملخص الذمم'!B14</x:f>
        <x:v>0</x:v>
      </x:c>
      <x:c r="G15" t="str">
        <x:f>'ملخص العملاء'!A7</x:f>
        <x:v>العميل ج</x:v>
      </x:c>
      <x:c r="H15" s="76" t="n">
        <x:f>'ملخص العملاء'!D7</x:f>
        <x:v>0</x:v>
      </x:c>
    </x:row>
    <x:row r="16">
      <x:c r="A16" t="str">
        <x:f>'ملخص الذمم'!A15</x:f>
        <x:v>61-90 يوم</x:v>
      </x:c>
      <x:c r="B16" s="76" t="n">
        <x:f>'ملخص الذمم'!B15</x:f>
        <x:v>0</x:v>
      </x:c>
      <x:c r="G16" t="str">
        <x:f>'ملخص العملاء'!A8</x:f>
        <x:v>العميل د</x:v>
      </x:c>
      <x:c r="H16" s="76" t="n">
        <x:f>'ملخص العملاء'!D8</x:f>
        <x:v>0</x:v>
      </x:c>
    </x:row>
    <x:row r="17">
      <x:c r="A17" t="str">
        <x:f>'ملخص الذمم'!A16</x:f>
        <x:v>أكثر من 90 يوم</x:v>
      </x:c>
      <x:c r="B17" s="76" t="n">
        <x:f>'ملخص الذمم'!B16</x:f>
        <x:v>0</x:v>
      </x:c>
      <x:c r="G17" t="str">
        <x:f>'ملخص العملاء'!A9</x:f>
        <x:v>العميل هـ</x:v>
      </x:c>
      <x:c r="H17" s="76" t="n">
        <x:f>'ملخص العملاء'!D9</x:f>
        <x:v>0</x:v>
      </x:c>
    </x:row>
    <x:row r="18">
      <x:c r="G18" t="str">
        <x:f>'ملخص العملاء'!A10</x:f>
        <x:v>العميل و</x:v>
      </x:c>
      <x:c r="H18" s="76" t="n">
        <x:f>'ملخص العملاء'!D10</x:f>
        <x:v>0</x:v>
      </x:c>
    </x:row>
    <x:row r="19">
      <x:c r="G19" t="str">
        <x:f>'ملخص العملاء'!A11</x:f>
        <x:v>العميل ز</x:v>
      </x:c>
      <x:c r="H19" s="76" t="n">
        <x:f>'ملخص العملاء'!D11</x:f>
        <x:v>0</x:v>
      </x:c>
    </x:row>
    <x:row r="20">
      <x:c r="G20" t="str">
        <x:f>'ملخص العملاء'!A12</x:f>
        <x:v>العميل ح</x:v>
      </x:c>
      <x:c r="H20" s="76" t="n">
        <x:f>'ملخص العملاء'!D12</x:f>
        <x:v>0</x:v>
      </x:c>
    </x:row>
    <x:row r="21">
      <x:c r="G21" t="str">
        <x:f>'ملخص العملاء'!A13</x:f>
        <x:v>العميل ط</x:v>
      </x:c>
      <x:c r="H21" s="76" t="n">
        <x:f>'ملخص العملاء'!D13</x:f>
        <x:v>0</x:v>
      </x:c>
    </x:row>
    <x:row r="22">
      <x:c r="G22" t="str">
        <x:f>'ملخص العملاء'!A14</x:f>
        <x:v>العميل ي</x:v>
      </x:c>
      <x:c r="H22" s="76" t="n">
        <x:f>'ملخص العملاء'!D14</x:f>
        <x:v>0</x:v>
      </x:c>
    </x:row>
  </x:sheetData>
  <x:mergeCells>
    <x:mergeCell ref="A1:L2"/>
    <x:mergeCell ref="A3:L3"/>
    <x:mergeCell ref="A5:C5"/>
    <x:mergeCell ref="D5:F5"/>
    <x:mergeCell ref="G5:I5"/>
    <x:mergeCell ref="J5:L5"/>
    <x:mergeCell ref="A6:C8"/>
    <x:mergeCell ref="D6:F8"/>
    <x:mergeCell ref="G6:I8"/>
    <x:mergeCell ref="J6:L8"/>
    <x:mergeCell ref="A11:F11"/>
    <x:mergeCell ref="G11:L11"/>
  </x:mergeCells>
  <x:pageMargins left="0.7" right="0.7" top="0.75" bottom="0.75" header="0.3" footer="0.3"/>
  <x:drawing xmlns:r="http://schemas.openxmlformats.org/officeDocument/2006/relationships" r:id="R1e4b0be75959437b"/>
</x:worksheet>
</file>